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bmcorg-my.sharepoint.com/personal/peggie_bobo_bmc_org/Documents/SWYC Training Videos/SWYC Milestones/"/>
    </mc:Choice>
  </mc:AlternateContent>
  <xr:revisionPtr revIDLastSave="43" documentId="11_00C8831EEAB9ED7EDBD498F91DF40488BAEE7597" xr6:coauthVersionLast="47" xr6:coauthVersionMax="47" xr10:uidLastSave="{82772CD8-DE3A-4435-9E8E-39329C293343}"/>
  <bookViews>
    <workbookView xWindow="-120" yWindow="-120" windowWidth="29040" windowHeight="15840" tabRatio="888" activeTab="2" xr2:uid="{00000000-000D-0000-FFFF-FFFF00000000}"/>
  </bookViews>
  <sheets>
    <sheet name="Cover" sheetId="22" r:id="rId1"/>
    <sheet name="Instructions" sheetId="75" r:id="rId2"/>
    <sheet name="Dashboard" sheetId="74" r:id="rId3"/>
    <sheet name="dataToDisplay" sheetId="2" state="hidden" r:id="rId4"/>
    <sheet name="MS-full" sheetId="65" state="hidden" r:id="rId5"/>
    <sheet name="MS" sheetId="15" state="hidden" r:id="rId6"/>
    <sheet name="pub_exp" sheetId="11" state="hidden" r:id="rId7"/>
    <sheet name="update_exp" sheetId="73" state="hidden" r:id="rId8"/>
    <sheet name="Updated IRT parameters" sheetId="76" r:id="rId9"/>
    <sheet name="SESAW_exp" sheetId="12" state="hidden" r:id="rId10"/>
    <sheet name="MN_exp" sheetId="13" state="hidden" r:id="rId11"/>
    <sheet name="RI_exp" sheetId="14" state="hidden" r:id="rId12"/>
    <sheet name="MN_Pr" sheetId="3" state="hidden" r:id="rId13"/>
    <sheet name="MN_LB" sheetId="4" state="hidden" r:id="rId14"/>
    <sheet name="MN_UB" sheetId="5" state="hidden" r:id="rId15"/>
    <sheet name="SESAW_Pr" sheetId="19" state="hidden" r:id="rId16"/>
    <sheet name="SESAW_LB" sheetId="21" state="hidden" r:id="rId17"/>
    <sheet name="SESAW_UB" sheetId="20" state="hidden" r:id="rId18"/>
    <sheet name="RI_Pr" sheetId="23" state="hidden" r:id="rId19"/>
    <sheet name="RI_LB" sheetId="24" state="hidden" r:id="rId20"/>
    <sheet name="RI_UB" sheetId="25" state="hidden"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15" l="1"/>
  <c r="Y12" i="15"/>
  <c r="AA12" i="15" s="1"/>
  <c r="Z12" i="15"/>
  <c r="X13" i="15"/>
  <c r="Y13" i="15"/>
  <c r="Z13" i="15"/>
  <c r="X14" i="15"/>
  <c r="Y14" i="15"/>
  <c r="Z14" i="15"/>
  <c r="X15" i="15"/>
  <c r="AA15" i="15" s="1"/>
  <c r="Y15" i="15"/>
  <c r="Z15" i="15"/>
  <c r="X16" i="15"/>
  <c r="Y16" i="15"/>
  <c r="Z16" i="15"/>
  <c r="AA16" i="15"/>
  <c r="X17" i="15"/>
  <c r="Y17" i="15"/>
  <c r="Z17" i="15"/>
  <c r="X18" i="15"/>
  <c r="AA18" i="15" s="1"/>
  <c r="Y18" i="15"/>
  <c r="Z18" i="15"/>
  <c r="X19" i="15"/>
  <c r="Y19" i="15"/>
  <c r="Z19" i="15"/>
  <c r="X20" i="15"/>
  <c r="AA20" i="15" s="1"/>
  <c r="Y20" i="15"/>
  <c r="Z20" i="15"/>
  <c r="X21" i="15"/>
  <c r="Y21" i="15"/>
  <c r="Z21" i="15"/>
  <c r="X22" i="15"/>
  <c r="Y22" i="15"/>
  <c r="Z22" i="15"/>
  <c r="AA22" i="15"/>
  <c r="X23" i="15"/>
  <c r="AA23" i="15" s="1"/>
  <c r="Y23" i="15"/>
  <c r="Z23" i="15"/>
  <c r="X24" i="15"/>
  <c r="AA24" i="15" s="1"/>
  <c r="Y24" i="15"/>
  <c r="Z24" i="15"/>
  <c r="X25" i="15"/>
  <c r="Y25" i="15"/>
  <c r="Z25" i="15"/>
  <c r="X26" i="15"/>
  <c r="AA26" i="15" s="1"/>
  <c r="Y26" i="15"/>
  <c r="Z26" i="15"/>
  <c r="X27" i="15"/>
  <c r="Y27" i="15"/>
  <c r="Z27" i="15"/>
  <c r="X28" i="15"/>
  <c r="Y28" i="15"/>
  <c r="Z28" i="15"/>
  <c r="AA28" i="15"/>
  <c r="X29" i="15"/>
  <c r="Y29" i="15"/>
  <c r="Z29" i="15"/>
  <c r="X30" i="15"/>
  <c r="Y30" i="15"/>
  <c r="Z30" i="15"/>
  <c r="AA30" i="15" s="1"/>
  <c r="X31" i="15"/>
  <c r="Y31" i="15"/>
  <c r="Z31" i="15"/>
  <c r="X32" i="15"/>
  <c r="AA32" i="15" s="1"/>
  <c r="Y32" i="15"/>
  <c r="Z32" i="15"/>
  <c r="X33" i="15"/>
  <c r="Y33" i="15"/>
  <c r="Z33" i="15"/>
  <c r="X34" i="15"/>
  <c r="AA34" i="15" s="1"/>
  <c r="Y34" i="15"/>
  <c r="Z34" i="15"/>
  <c r="X35" i="15"/>
  <c r="Y35" i="15"/>
  <c r="Z35" i="15"/>
  <c r="X36" i="15"/>
  <c r="Y36" i="15"/>
  <c r="Z36" i="15"/>
  <c r="X37" i="15"/>
  <c r="Y37" i="15"/>
  <c r="Z37" i="15"/>
  <c r="X38" i="15"/>
  <c r="Y38" i="15"/>
  <c r="Z38" i="15"/>
  <c r="AA38" i="15"/>
  <c r="X39" i="15"/>
  <c r="Y39" i="15"/>
  <c r="Z39" i="15"/>
  <c r="X40" i="15"/>
  <c r="Y40" i="15"/>
  <c r="Z40" i="15"/>
  <c r="X41" i="15"/>
  <c r="Y41" i="15"/>
  <c r="Z41" i="15"/>
  <c r="AA41" i="15"/>
  <c r="X42" i="15"/>
  <c r="Y42" i="15"/>
  <c r="Z42" i="15"/>
  <c r="X43" i="15"/>
  <c r="AA43" i="15" s="1"/>
  <c r="Y43" i="15"/>
  <c r="Z43" i="15"/>
  <c r="X44" i="15"/>
  <c r="Y44" i="15"/>
  <c r="Z44" i="15"/>
  <c r="X45" i="15"/>
  <c r="Y45" i="15"/>
  <c r="Z45" i="15"/>
  <c r="AA45" i="15"/>
  <c r="X46" i="15"/>
  <c r="Y46" i="15"/>
  <c r="Z46" i="15"/>
  <c r="X47" i="15"/>
  <c r="AA47" i="15" s="1"/>
  <c r="Y47" i="15"/>
  <c r="Z47" i="15"/>
  <c r="X48" i="15"/>
  <c r="Y48" i="15"/>
  <c r="Z48" i="15"/>
  <c r="X49" i="15"/>
  <c r="AA49" i="15" s="1"/>
  <c r="Y49" i="15"/>
  <c r="Z49" i="15"/>
  <c r="X50" i="15"/>
  <c r="Y50" i="15"/>
  <c r="Z50" i="15"/>
  <c r="X51" i="15"/>
  <c r="Y51" i="15"/>
  <c r="Z51" i="15"/>
  <c r="AA51" i="15"/>
  <c r="X52" i="15"/>
  <c r="AA52" i="15" s="1"/>
  <c r="Y52" i="15"/>
  <c r="Z52" i="15"/>
  <c r="X53" i="15"/>
  <c r="AA53" i="15" s="1"/>
  <c r="Y53" i="15"/>
  <c r="Z53" i="15"/>
  <c r="X54" i="15"/>
  <c r="Y54" i="15"/>
  <c r="Z54" i="15"/>
  <c r="X55" i="15"/>
  <c r="AA55" i="15" s="1"/>
  <c r="Y55" i="15"/>
  <c r="Z55" i="15"/>
  <c r="X56" i="15"/>
  <c r="AA56" i="15" s="1"/>
  <c r="Y56" i="15"/>
  <c r="Z56" i="15"/>
  <c r="AA6" i="15"/>
  <c r="Y3" i="15"/>
  <c r="Z3" i="15"/>
  <c r="Y4" i="15"/>
  <c r="Z4" i="15"/>
  <c r="Y5" i="15"/>
  <c r="Z5" i="15"/>
  <c r="Y6" i="15"/>
  <c r="Z6" i="15"/>
  <c r="Y7" i="15"/>
  <c r="Z7" i="15"/>
  <c r="AA7" i="15" s="1"/>
  <c r="Y8" i="15"/>
  <c r="AA8" i="15" s="1"/>
  <c r="Z8" i="15"/>
  <c r="Y9" i="15"/>
  <c r="Z9" i="15"/>
  <c r="Y10" i="15"/>
  <c r="Z10" i="15"/>
  <c r="Z11" i="15"/>
  <c r="Y11" i="15"/>
  <c r="X11" i="15"/>
  <c r="AA11" i="15" s="1"/>
  <c r="X10" i="15"/>
  <c r="AA10" i="15" s="1"/>
  <c r="X9" i="15"/>
  <c r="AA9" i="15" s="1"/>
  <c r="X8" i="15"/>
  <c r="X7" i="15"/>
  <c r="X6" i="15"/>
  <c r="X5" i="15"/>
  <c r="AA5" i="15" s="1"/>
  <c r="X4" i="15"/>
  <c r="X3" i="15"/>
  <c r="AA44" i="15" l="1"/>
  <c r="AA29" i="15"/>
  <c r="AA17" i="15"/>
  <c r="AA31" i="15"/>
  <c r="AA46" i="15"/>
  <c r="AA54" i="15"/>
  <c r="AA36" i="15"/>
  <c r="AA25" i="15"/>
  <c r="AA40" i="15"/>
  <c r="AA48" i="15"/>
  <c r="AA19" i="15"/>
  <c r="AA13" i="15"/>
  <c r="AA3" i="15"/>
  <c r="AA4" i="15"/>
  <c r="AA42" i="15"/>
  <c r="AA33" i="15"/>
  <c r="AA27" i="15"/>
  <c r="AA50" i="15"/>
  <c r="AA21" i="15"/>
  <c r="AA37" i="15"/>
  <c r="AA35" i="15"/>
  <c r="AA39" i="15"/>
  <c r="AA14" i="15"/>
  <c r="N56" i="76"/>
  <c r="M56" i="76"/>
  <c r="L56" i="76"/>
  <c r="K56" i="76"/>
  <c r="I56" i="76"/>
  <c r="H56" i="76"/>
  <c r="G56" i="76"/>
  <c r="F56" i="76"/>
  <c r="N55" i="76"/>
  <c r="M55" i="76"/>
  <c r="L55" i="76"/>
  <c r="K55" i="76"/>
  <c r="I55" i="76"/>
  <c r="H55" i="76"/>
  <c r="G55" i="76"/>
  <c r="F55" i="76"/>
  <c r="N54" i="76"/>
  <c r="M54" i="76"/>
  <c r="L54" i="76"/>
  <c r="K54" i="76"/>
  <c r="I54" i="76"/>
  <c r="H54" i="76"/>
  <c r="G54" i="76"/>
  <c r="F54" i="76"/>
  <c r="N53" i="76"/>
  <c r="M53" i="76"/>
  <c r="L53" i="76"/>
  <c r="K53" i="76"/>
  <c r="I53" i="76"/>
  <c r="H53" i="76"/>
  <c r="G53" i="76"/>
  <c r="F53" i="76"/>
  <c r="N52" i="76"/>
  <c r="M52" i="76"/>
  <c r="L52" i="76"/>
  <c r="K52" i="76"/>
  <c r="I52" i="76"/>
  <c r="H52" i="76"/>
  <c r="G52" i="76"/>
  <c r="F52" i="76"/>
  <c r="N51" i="76"/>
  <c r="M51" i="76"/>
  <c r="L51" i="76"/>
  <c r="K51" i="76"/>
  <c r="I51" i="76"/>
  <c r="H51" i="76"/>
  <c r="G51" i="76"/>
  <c r="F51" i="76"/>
  <c r="N50" i="76"/>
  <c r="M50" i="76"/>
  <c r="L50" i="76"/>
  <c r="K50" i="76"/>
  <c r="I50" i="76"/>
  <c r="H50" i="76"/>
  <c r="G50" i="76"/>
  <c r="F50" i="76"/>
  <c r="N49" i="76"/>
  <c r="M49" i="76"/>
  <c r="L49" i="76"/>
  <c r="K49" i="76"/>
  <c r="I49" i="76"/>
  <c r="H49" i="76"/>
  <c r="G49" i="76"/>
  <c r="F49" i="76"/>
  <c r="N48" i="76"/>
  <c r="M48" i="76"/>
  <c r="L48" i="76"/>
  <c r="K48" i="76"/>
  <c r="I48" i="76"/>
  <c r="H48" i="76"/>
  <c r="G48" i="76"/>
  <c r="F48" i="76"/>
  <c r="N47" i="76"/>
  <c r="M47" i="76"/>
  <c r="L47" i="76"/>
  <c r="K47" i="76"/>
  <c r="I47" i="76"/>
  <c r="H47" i="76"/>
  <c r="G47" i="76"/>
  <c r="F47" i="76"/>
  <c r="N46" i="76"/>
  <c r="M46" i="76"/>
  <c r="L46" i="76"/>
  <c r="K46" i="76"/>
  <c r="I46" i="76"/>
  <c r="H46" i="76"/>
  <c r="G46" i="76"/>
  <c r="F46" i="76"/>
  <c r="N45" i="76"/>
  <c r="M45" i="76"/>
  <c r="L45" i="76"/>
  <c r="K45" i="76"/>
  <c r="I45" i="76"/>
  <c r="H45" i="76"/>
  <c r="G45" i="76"/>
  <c r="F45" i="76"/>
  <c r="N44" i="76"/>
  <c r="M44" i="76"/>
  <c r="L44" i="76"/>
  <c r="K44" i="76"/>
  <c r="I44" i="76"/>
  <c r="H44" i="76"/>
  <c r="G44" i="76"/>
  <c r="F44" i="76"/>
  <c r="N43" i="76"/>
  <c r="M43" i="76"/>
  <c r="L43" i="76"/>
  <c r="K43" i="76"/>
  <c r="I43" i="76"/>
  <c r="H43" i="76"/>
  <c r="G43" i="76"/>
  <c r="F43" i="76"/>
  <c r="N42" i="76"/>
  <c r="M42" i="76"/>
  <c r="L42" i="76"/>
  <c r="K42" i="76"/>
  <c r="I42" i="76"/>
  <c r="H42" i="76"/>
  <c r="G42" i="76"/>
  <c r="F42" i="76"/>
  <c r="N41" i="76"/>
  <c r="M41" i="76"/>
  <c r="L41" i="76"/>
  <c r="K41" i="76"/>
  <c r="I41" i="76"/>
  <c r="H41" i="76"/>
  <c r="G41" i="76"/>
  <c r="F41" i="76"/>
  <c r="N40" i="76"/>
  <c r="M40" i="76"/>
  <c r="L40" i="76"/>
  <c r="K40" i="76"/>
  <c r="I40" i="76"/>
  <c r="H40" i="76"/>
  <c r="G40" i="76"/>
  <c r="F40" i="76"/>
  <c r="N39" i="76"/>
  <c r="M39" i="76"/>
  <c r="L39" i="76"/>
  <c r="K39" i="76"/>
  <c r="I39" i="76"/>
  <c r="H39" i="76"/>
  <c r="G39" i="76"/>
  <c r="F39" i="76"/>
  <c r="N38" i="76"/>
  <c r="M38" i="76"/>
  <c r="L38" i="76"/>
  <c r="K38" i="76"/>
  <c r="I38" i="76"/>
  <c r="H38" i="76"/>
  <c r="G38" i="76"/>
  <c r="F38" i="76"/>
  <c r="N37" i="76"/>
  <c r="M37" i="76"/>
  <c r="L37" i="76"/>
  <c r="K37" i="76"/>
  <c r="I37" i="76"/>
  <c r="H37" i="76"/>
  <c r="G37" i="76"/>
  <c r="F37" i="76"/>
  <c r="N36" i="76"/>
  <c r="M36" i="76"/>
  <c r="L36" i="76"/>
  <c r="K36" i="76"/>
  <c r="I36" i="76"/>
  <c r="H36" i="76"/>
  <c r="G36" i="76"/>
  <c r="F36" i="76"/>
  <c r="N35" i="76"/>
  <c r="M35" i="76"/>
  <c r="L35" i="76"/>
  <c r="K35" i="76"/>
  <c r="I35" i="76"/>
  <c r="H35" i="76"/>
  <c r="G35" i="76"/>
  <c r="F35" i="76"/>
  <c r="N34" i="76"/>
  <c r="M34" i="76"/>
  <c r="L34" i="76"/>
  <c r="K34" i="76"/>
  <c r="I34" i="76"/>
  <c r="H34" i="76"/>
  <c r="G34" i="76"/>
  <c r="F34" i="76"/>
  <c r="N33" i="76"/>
  <c r="M33" i="76"/>
  <c r="L33" i="76"/>
  <c r="K33" i="76"/>
  <c r="I33" i="76"/>
  <c r="H33" i="76"/>
  <c r="G33" i="76"/>
  <c r="F33" i="76"/>
  <c r="N32" i="76"/>
  <c r="M32" i="76"/>
  <c r="L32" i="76"/>
  <c r="K32" i="76"/>
  <c r="I32" i="76"/>
  <c r="H32" i="76"/>
  <c r="G32" i="76"/>
  <c r="F32" i="76"/>
  <c r="N31" i="76"/>
  <c r="M31" i="76"/>
  <c r="L31" i="76"/>
  <c r="K31" i="76"/>
  <c r="I31" i="76"/>
  <c r="H31" i="76"/>
  <c r="G31" i="76"/>
  <c r="F31" i="76"/>
  <c r="N30" i="76"/>
  <c r="M30" i="76"/>
  <c r="L30" i="76"/>
  <c r="K30" i="76"/>
  <c r="I30" i="76"/>
  <c r="H30" i="76"/>
  <c r="G30" i="76"/>
  <c r="F30" i="76"/>
  <c r="N29" i="76"/>
  <c r="M29" i="76"/>
  <c r="L29" i="76"/>
  <c r="K29" i="76"/>
  <c r="I29" i="76"/>
  <c r="H29" i="76"/>
  <c r="G29" i="76"/>
  <c r="F29" i="76"/>
  <c r="N28" i="76"/>
  <c r="M28" i="76"/>
  <c r="L28" i="76"/>
  <c r="K28" i="76"/>
  <c r="I28" i="76"/>
  <c r="H28" i="76"/>
  <c r="G28" i="76"/>
  <c r="F28" i="76"/>
  <c r="N27" i="76"/>
  <c r="M27" i="76"/>
  <c r="L27" i="76"/>
  <c r="K27" i="76"/>
  <c r="I27" i="76"/>
  <c r="H27" i="76"/>
  <c r="G27" i="76"/>
  <c r="F27" i="76"/>
  <c r="N26" i="76"/>
  <c r="M26" i="76"/>
  <c r="L26" i="76"/>
  <c r="K26" i="76"/>
  <c r="I26" i="76"/>
  <c r="H26" i="76"/>
  <c r="G26" i="76"/>
  <c r="F26" i="76"/>
  <c r="N25" i="76"/>
  <c r="M25" i="76"/>
  <c r="L25" i="76"/>
  <c r="K25" i="76"/>
  <c r="I25" i="76"/>
  <c r="H25" i="76"/>
  <c r="G25" i="76"/>
  <c r="F25" i="76"/>
  <c r="N24" i="76"/>
  <c r="M24" i="76"/>
  <c r="L24" i="76"/>
  <c r="K24" i="76"/>
  <c r="I24" i="76"/>
  <c r="H24" i="76"/>
  <c r="G24" i="76"/>
  <c r="F24" i="76"/>
  <c r="N23" i="76"/>
  <c r="M23" i="76"/>
  <c r="L23" i="76"/>
  <c r="K23" i="76"/>
  <c r="I23" i="76"/>
  <c r="H23" i="76"/>
  <c r="G23" i="76"/>
  <c r="F23" i="76"/>
  <c r="N22" i="76"/>
  <c r="M22" i="76"/>
  <c r="L22" i="76"/>
  <c r="K22" i="76"/>
  <c r="I22" i="76"/>
  <c r="H22" i="76"/>
  <c r="G22" i="76"/>
  <c r="F22" i="76"/>
  <c r="N21" i="76"/>
  <c r="M21" i="76"/>
  <c r="L21" i="76"/>
  <c r="K21" i="76"/>
  <c r="I21" i="76"/>
  <c r="H21" i="76"/>
  <c r="G21" i="76"/>
  <c r="F21" i="76"/>
  <c r="N20" i="76"/>
  <c r="M20" i="76"/>
  <c r="L20" i="76"/>
  <c r="K20" i="76"/>
  <c r="I20" i="76"/>
  <c r="H20" i="76"/>
  <c r="G20" i="76"/>
  <c r="F20" i="76"/>
  <c r="N19" i="76"/>
  <c r="M19" i="76"/>
  <c r="L19" i="76"/>
  <c r="K19" i="76"/>
  <c r="I19" i="76"/>
  <c r="H19" i="76"/>
  <c r="G19" i="76"/>
  <c r="F19" i="76"/>
  <c r="N18" i="76"/>
  <c r="M18" i="76"/>
  <c r="L18" i="76"/>
  <c r="K18" i="76"/>
  <c r="I18" i="76"/>
  <c r="H18" i="76"/>
  <c r="G18" i="76"/>
  <c r="F18" i="76"/>
  <c r="N17" i="76"/>
  <c r="M17" i="76"/>
  <c r="L17" i="76"/>
  <c r="K17" i="76"/>
  <c r="I17" i="76"/>
  <c r="H17" i="76"/>
  <c r="G17" i="76"/>
  <c r="F17" i="76"/>
  <c r="N16" i="76"/>
  <c r="M16" i="76"/>
  <c r="L16" i="76"/>
  <c r="K16" i="76"/>
  <c r="I16" i="76"/>
  <c r="H16" i="76"/>
  <c r="G16" i="76"/>
  <c r="F16" i="76"/>
  <c r="N15" i="76"/>
  <c r="M15" i="76"/>
  <c r="L15" i="76"/>
  <c r="K15" i="76"/>
  <c r="I15" i="76"/>
  <c r="H15" i="76"/>
  <c r="G15" i="76"/>
  <c r="F15" i="76"/>
  <c r="N14" i="76"/>
  <c r="M14" i="76"/>
  <c r="L14" i="76"/>
  <c r="K14" i="76"/>
  <c r="I14" i="76"/>
  <c r="H14" i="76"/>
  <c r="G14" i="76"/>
  <c r="F14" i="76"/>
  <c r="N13" i="76"/>
  <c r="M13" i="76"/>
  <c r="L13" i="76"/>
  <c r="K13" i="76"/>
  <c r="I13" i="76"/>
  <c r="H13" i="76"/>
  <c r="G13" i="76"/>
  <c r="F13" i="76"/>
  <c r="N12" i="76"/>
  <c r="M12" i="76"/>
  <c r="L12" i="76"/>
  <c r="K12" i="76"/>
  <c r="I12" i="76"/>
  <c r="H12" i="76"/>
  <c r="G12" i="76"/>
  <c r="F12" i="76"/>
  <c r="N11" i="76"/>
  <c r="M11" i="76"/>
  <c r="L11" i="76"/>
  <c r="K11" i="76"/>
  <c r="I11" i="76"/>
  <c r="H11" i="76"/>
  <c r="G11" i="76"/>
  <c r="F11" i="76"/>
  <c r="N10" i="76"/>
  <c r="M10" i="76"/>
  <c r="L10" i="76"/>
  <c r="K10" i="76"/>
  <c r="I10" i="76"/>
  <c r="H10" i="76"/>
  <c r="G10" i="76"/>
  <c r="F10" i="76"/>
  <c r="N9" i="76"/>
  <c r="M9" i="76"/>
  <c r="L9" i="76"/>
  <c r="K9" i="76"/>
  <c r="I9" i="76"/>
  <c r="H9" i="76"/>
  <c r="G9" i="76"/>
  <c r="F9" i="76"/>
  <c r="N8" i="76"/>
  <c r="M8" i="76"/>
  <c r="L8" i="76"/>
  <c r="K8" i="76"/>
  <c r="I8" i="76"/>
  <c r="H8" i="76"/>
  <c r="G8" i="76"/>
  <c r="F8" i="76"/>
  <c r="N7" i="76"/>
  <c r="M7" i="76"/>
  <c r="L7" i="76"/>
  <c r="K7" i="76"/>
  <c r="I7" i="76"/>
  <c r="H7" i="76"/>
  <c r="G7" i="76"/>
  <c r="F7" i="76"/>
  <c r="N6" i="76"/>
  <c r="M6" i="76"/>
  <c r="L6" i="76"/>
  <c r="K6" i="76"/>
  <c r="I6" i="76"/>
  <c r="H6" i="76"/>
  <c r="G6" i="76"/>
  <c r="F6" i="76"/>
  <c r="N5" i="76"/>
  <c r="M5" i="76"/>
  <c r="L5" i="76"/>
  <c r="K5" i="76"/>
  <c r="I5" i="76"/>
  <c r="H5" i="76"/>
  <c r="G5" i="76"/>
  <c r="F5" i="76"/>
  <c r="N4" i="76"/>
  <c r="M4" i="76"/>
  <c r="L4" i="76"/>
  <c r="K4" i="76"/>
  <c r="I4" i="76"/>
  <c r="H4" i="76"/>
  <c r="G4" i="76"/>
  <c r="F4" i="76"/>
  <c r="N3" i="76"/>
  <c r="M3" i="76"/>
  <c r="L3" i="76"/>
  <c r="K3" i="76"/>
  <c r="I3" i="76"/>
  <c r="H3" i="76"/>
  <c r="G3" i="76"/>
  <c r="F3" i="76"/>
  <c r="T9" i="2" l="1"/>
  <c r="R9" i="2"/>
  <c r="C7" i="2"/>
  <c r="B7" i="2"/>
  <c r="B2" i="2"/>
  <c r="F2" i="2" l="1"/>
  <c r="AG8" i="2"/>
  <c r="P104" i="12"/>
  <c r="P59" i="12"/>
  <c r="P105" i="12"/>
  <c r="P60" i="12"/>
  <c r="P106" i="12"/>
  <c r="P61" i="12"/>
  <c r="P107" i="12"/>
  <c r="P62" i="12"/>
  <c r="P108" i="12"/>
  <c r="P63" i="12"/>
  <c r="P109" i="12"/>
  <c r="P64" i="12"/>
  <c r="P110" i="12"/>
  <c r="P65" i="12"/>
  <c r="P111" i="12"/>
  <c r="P66" i="12"/>
  <c r="P112" i="12"/>
  <c r="P67" i="12"/>
  <c r="P113" i="12"/>
  <c r="P68" i="12"/>
  <c r="P114" i="12"/>
  <c r="P69" i="12"/>
  <c r="P115" i="12"/>
  <c r="P70" i="12"/>
  <c r="P116" i="12"/>
  <c r="P71" i="12"/>
  <c r="P117" i="12"/>
  <c r="P72" i="12"/>
  <c r="P118" i="12"/>
  <c r="P73" i="12"/>
  <c r="P119" i="12"/>
  <c r="P74" i="12"/>
  <c r="P120" i="12"/>
  <c r="P75" i="12"/>
  <c r="P121" i="12"/>
  <c r="P76" i="12"/>
  <c r="P122" i="12"/>
  <c r="P77" i="12"/>
  <c r="P123" i="12"/>
  <c r="P78" i="12"/>
  <c r="P124" i="12"/>
  <c r="P79" i="12"/>
  <c r="P125" i="12"/>
  <c r="P80" i="12"/>
  <c r="P126" i="12"/>
  <c r="P81" i="12"/>
  <c r="P127" i="12"/>
  <c r="P82" i="12"/>
  <c r="P128" i="12"/>
  <c r="P83" i="12"/>
  <c r="P129" i="12"/>
  <c r="P84" i="12"/>
  <c r="P130" i="12"/>
  <c r="P85" i="12"/>
  <c r="P131" i="12"/>
  <c r="P86" i="12"/>
  <c r="P132" i="12"/>
  <c r="P87" i="12"/>
  <c r="P133" i="12"/>
  <c r="P88" i="12"/>
  <c r="P134" i="12"/>
  <c r="P89" i="12"/>
  <c r="P135" i="12"/>
  <c r="P90" i="12"/>
  <c r="P136" i="12"/>
  <c r="P91" i="12"/>
  <c r="P137" i="12"/>
  <c r="P92" i="12"/>
  <c r="P138" i="12"/>
  <c r="P93" i="12"/>
  <c r="P139" i="12"/>
  <c r="P94" i="12"/>
  <c r="P140" i="12"/>
  <c r="P95" i="12"/>
  <c r="P141" i="12"/>
  <c r="P96" i="12"/>
  <c r="P142" i="12"/>
  <c r="P97" i="12"/>
  <c r="P143" i="12"/>
  <c r="P98" i="12"/>
  <c r="P144" i="12"/>
  <c r="P99" i="12"/>
  <c r="P145" i="12"/>
  <c r="P100" i="12"/>
  <c r="P146" i="12"/>
  <c r="P101" i="12"/>
  <c r="P147" i="12"/>
  <c r="P102" i="12"/>
  <c r="P148" i="12"/>
  <c r="P103" i="12"/>
  <c r="P149" i="12"/>
  <c r="P58" i="12"/>
  <c r="P100" i="13"/>
  <c r="P57" i="13"/>
  <c r="P101" i="13"/>
  <c r="P58" i="13"/>
  <c r="P102" i="13"/>
  <c r="P59" i="13"/>
  <c r="P103" i="13"/>
  <c r="P60" i="13"/>
  <c r="P104" i="13"/>
  <c r="P61" i="13"/>
  <c r="P105" i="13"/>
  <c r="P62" i="13"/>
  <c r="P106" i="13"/>
  <c r="P63" i="13"/>
  <c r="P107" i="13"/>
  <c r="P64" i="13"/>
  <c r="P108" i="13"/>
  <c r="P65" i="13"/>
  <c r="P109" i="13"/>
  <c r="P66" i="13"/>
  <c r="P110" i="13"/>
  <c r="P67" i="13"/>
  <c r="P111" i="13"/>
  <c r="P68" i="13"/>
  <c r="P112" i="13"/>
  <c r="P69" i="13"/>
  <c r="P113" i="13"/>
  <c r="P70" i="13"/>
  <c r="P114" i="13"/>
  <c r="P71" i="13"/>
  <c r="P115" i="13"/>
  <c r="P72" i="13"/>
  <c r="P116" i="13"/>
  <c r="P73" i="13"/>
  <c r="P117" i="13"/>
  <c r="P74" i="13"/>
  <c r="P118" i="13"/>
  <c r="P75" i="13"/>
  <c r="P119" i="13"/>
  <c r="P76" i="13"/>
  <c r="P120" i="13"/>
  <c r="P77" i="13"/>
  <c r="P121" i="13"/>
  <c r="P78" i="13"/>
  <c r="P122" i="13"/>
  <c r="P79" i="13"/>
  <c r="P123" i="13"/>
  <c r="P80" i="13"/>
  <c r="P124" i="13"/>
  <c r="P81" i="13"/>
  <c r="P125" i="13"/>
  <c r="P82" i="13"/>
  <c r="P126" i="13"/>
  <c r="P83" i="13"/>
  <c r="P127" i="13"/>
  <c r="P84" i="13"/>
  <c r="P128" i="13"/>
  <c r="P85" i="13"/>
  <c r="P129" i="13"/>
  <c r="P86" i="13"/>
  <c r="P130" i="13"/>
  <c r="P87" i="13"/>
  <c r="P131" i="13"/>
  <c r="P88" i="13"/>
  <c r="P132" i="13"/>
  <c r="P89" i="13"/>
  <c r="P133" i="13"/>
  <c r="P90" i="13"/>
  <c r="P134" i="13"/>
  <c r="P91" i="13"/>
  <c r="P135" i="13"/>
  <c r="P92" i="13"/>
  <c r="P136" i="13"/>
  <c r="P93" i="13"/>
  <c r="P137" i="13"/>
  <c r="P94" i="13"/>
  <c r="P138" i="13"/>
  <c r="P95" i="13"/>
  <c r="P139" i="13"/>
  <c r="P96" i="13"/>
  <c r="P140" i="13"/>
  <c r="P97" i="13"/>
  <c r="P141" i="13"/>
  <c r="P98" i="13"/>
  <c r="P142" i="13"/>
  <c r="P99" i="13"/>
  <c r="P143" i="13"/>
  <c r="P56" i="13"/>
  <c r="R100" i="14"/>
  <c r="R57" i="14"/>
  <c r="R101" i="14"/>
  <c r="R58" i="14"/>
  <c r="R102" i="14"/>
  <c r="R59" i="14"/>
  <c r="R103" i="14"/>
  <c r="R60" i="14"/>
  <c r="R104" i="14"/>
  <c r="R61" i="14"/>
  <c r="R105" i="14"/>
  <c r="R62" i="14"/>
  <c r="R106" i="14"/>
  <c r="R63" i="14"/>
  <c r="R107" i="14"/>
  <c r="R64" i="14"/>
  <c r="R108" i="14"/>
  <c r="R65" i="14"/>
  <c r="R109" i="14"/>
  <c r="R66" i="14"/>
  <c r="R110" i="14"/>
  <c r="R67" i="14"/>
  <c r="R111" i="14"/>
  <c r="R68" i="14"/>
  <c r="R112" i="14"/>
  <c r="R69" i="14"/>
  <c r="R113" i="14"/>
  <c r="R70" i="14"/>
  <c r="R114" i="14"/>
  <c r="R71" i="14"/>
  <c r="R115" i="14"/>
  <c r="R72" i="14"/>
  <c r="R116" i="14"/>
  <c r="R73" i="14"/>
  <c r="R117" i="14"/>
  <c r="R74" i="14"/>
  <c r="R118" i="14"/>
  <c r="R75" i="14"/>
  <c r="R119" i="14"/>
  <c r="R76" i="14"/>
  <c r="R120" i="14"/>
  <c r="R77" i="14"/>
  <c r="R121" i="14"/>
  <c r="R78" i="14"/>
  <c r="R122" i="14"/>
  <c r="R79" i="14"/>
  <c r="R123" i="14"/>
  <c r="R80" i="14"/>
  <c r="R124" i="14"/>
  <c r="R81" i="14"/>
  <c r="R125" i="14"/>
  <c r="R82" i="14"/>
  <c r="R126" i="14"/>
  <c r="R83" i="14"/>
  <c r="R127" i="14"/>
  <c r="R84" i="14"/>
  <c r="R128" i="14"/>
  <c r="R85" i="14"/>
  <c r="R129" i="14"/>
  <c r="R86" i="14"/>
  <c r="R130" i="14"/>
  <c r="R87" i="14"/>
  <c r="R131" i="14"/>
  <c r="R88" i="14"/>
  <c r="R132" i="14"/>
  <c r="R89" i="14"/>
  <c r="R133" i="14"/>
  <c r="R90" i="14"/>
  <c r="R134" i="14"/>
  <c r="R91" i="14"/>
  <c r="R135" i="14"/>
  <c r="R92" i="14"/>
  <c r="R136" i="14"/>
  <c r="R93" i="14"/>
  <c r="R137" i="14"/>
  <c r="R94" i="14"/>
  <c r="R138" i="14"/>
  <c r="R95" i="14"/>
  <c r="R139" i="14"/>
  <c r="R96" i="14"/>
  <c r="R140" i="14"/>
  <c r="R97" i="14"/>
  <c r="R141" i="14"/>
  <c r="R98" i="14"/>
  <c r="R142" i="14"/>
  <c r="R99" i="14"/>
  <c r="R143" i="14"/>
  <c r="R56" i="14"/>
  <c r="N55" i="73" l="1"/>
  <c r="M55" i="73"/>
  <c r="L55" i="73"/>
  <c r="K55" i="73"/>
  <c r="V55" i="73" s="1"/>
  <c r="I55" i="73"/>
  <c r="H55" i="73"/>
  <c r="G55" i="73"/>
  <c r="F55" i="73"/>
  <c r="Q55" i="73" s="1"/>
  <c r="N54" i="73"/>
  <c r="M54" i="73"/>
  <c r="L54" i="73"/>
  <c r="K54" i="73"/>
  <c r="V54" i="73" s="1"/>
  <c r="I54" i="73"/>
  <c r="H54" i="73"/>
  <c r="G54" i="73"/>
  <c r="F54" i="73"/>
  <c r="Q54" i="73" s="1"/>
  <c r="N53" i="73"/>
  <c r="M53" i="73"/>
  <c r="L53" i="73"/>
  <c r="K53" i="73"/>
  <c r="V53" i="73" s="1"/>
  <c r="I53" i="73"/>
  <c r="H53" i="73"/>
  <c r="G53" i="73"/>
  <c r="F53" i="73"/>
  <c r="Q53" i="73" s="1"/>
  <c r="N52" i="73"/>
  <c r="M52" i="73"/>
  <c r="L52" i="73"/>
  <c r="K52" i="73"/>
  <c r="V52" i="73" s="1"/>
  <c r="I52" i="73"/>
  <c r="H52" i="73"/>
  <c r="G52" i="73"/>
  <c r="F52" i="73"/>
  <c r="Q52" i="73" s="1"/>
  <c r="N51" i="73"/>
  <c r="M51" i="73"/>
  <c r="L51" i="73"/>
  <c r="K51" i="73"/>
  <c r="V51" i="73" s="1"/>
  <c r="I51" i="73"/>
  <c r="H51" i="73"/>
  <c r="G51" i="73"/>
  <c r="F51" i="73"/>
  <c r="Q51" i="73" s="1"/>
  <c r="N50" i="73"/>
  <c r="M50" i="73"/>
  <c r="L50" i="73"/>
  <c r="K50" i="73"/>
  <c r="V50" i="73" s="1"/>
  <c r="I50" i="73"/>
  <c r="H50" i="73"/>
  <c r="G50" i="73"/>
  <c r="F50" i="73"/>
  <c r="Q50" i="73" s="1"/>
  <c r="N49" i="73"/>
  <c r="M49" i="73"/>
  <c r="L49" i="73"/>
  <c r="K49" i="73"/>
  <c r="V49" i="73" s="1"/>
  <c r="I49" i="73"/>
  <c r="H49" i="73"/>
  <c r="G49" i="73"/>
  <c r="F49" i="73"/>
  <c r="Q49" i="73" s="1"/>
  <c r="N48" i="73"/>
  <c r="M48" i="73"/>
  <c r="L48" i="73"/>
  <c r="K48" i="73"/>
  <c r="V48" i="73" s="1"/>
  <c r="I48" i="73"/>
  <c r="H48" i="73"/>
  <c r="G48" i="73"/>
  <c r="F48" i="73"/>
  <c r="Q48" i="73" s="1"/>
  <c r="N47" i="73"/>
  <c r="M47" i="73"/>
  <c r="L47" i="73"/>
  <c r="K47" i="73"/>
  <c r="V47" i="73" s="1"/>
  <c r="I47" i="73"/>
  <c r="H47" i="73"/>
  <c r="G47" i="73"/>
  <c r="F47" i="73"/>
  <c r="Q47" i="73" s="1"/>
  <c r="N46" i="73"/>
  <c r="M46" i="73"/>
  <c r="L46" i="73"/>
  <c r="K46" i="73"/>
  <c r="V46" i="73" s="1"/>
  <c r="I46" i="73"/>
  <c r="H46" i="73"/>
  <c r="G46" i="73"/>
  <c r="F46" i="73"/>
  <c r="Q46" i="73" s="1"/>
  <c r="N45" i="73"/>
  <c r="M45" i="73"/>
  <c r="L45" i="73"/>
  <c r="K45" i="73"/>
  <c r="V45" i="73" s="1"/>
  <c r="I45" i="73"/>
  <c r="H45" i="73"/>
  <c r="G45" i="73"/>
  <c r="F45" i="73"/>
  <c r="Q45" i="73" s="1"/>
  <c r="N44" i="73"/>
  <c r="M44" i="73"/>
  <c r="L44" i="73"/>
  <c r="K44" i="73"/>
  <c r="V44" i="73" s="1"/>
  <c r="I44" i="73"/>
  <c r="H44" i="73"/>
  <c r="G44" i="73"/>
  <c r="F44" i="73"/>
  <c r="Q44" i="73" s="1"/>
  <c r="N43" i="73"/>
  <c r="M43" i="73"/>
  <c r="L43" i="73"/>
  <c r="K43" i="73"/>
  <c r="V43" i="73" s="1"/>
  <c r="I43" i="73"/>
  <c r="H43" i="73"/>
  <c r="G43" i="73"/>
  <c r="F43" i="73"/>
  <c r="Q43" i="73" s="1"/>
  <c r="N42" i="73"/>
  <c r="M42" i="73"/>
  <c r="L42" i="73"/>
  <c r="K42" i="73"/>
  <c r="V42" i="73" s="1"/>
  <c r="I42" i="73"/>
  <c r="H42" i="73"/>
  <c r="G42" i="73"/>
  <c r="F42" i="73"/>
  <c r="Q42" i="73" s="1"/>
  <c r="N41" i="73"/>
  <c r="M41" i="73"/>
  <c r="L41" i="73"/>
  <c r="K41" i="73"/>
  <c r="V41" i="73" s="1"/>
  <c r="I41" i="73"/>
  <c r="H41" i="73"/>
  <c r="G41" i="73"/>
  <c r="F41" i="73"/>
  <c r="Q41" i="73" s="1"/>
  <c r="N40" i="73"/>
  <c r="M40" i="73"/>
  <c r="L40" i="73"/>
  <c r="K40" i="73"/>
  <c r="V40" i="73" s="1"/>
  <c r="I40" i="73"/>
  <c r="H40" i="73"/>
  <c r="G40" i="73"/>
  <c r="F40" i="73"/>
  <c r="Q40" i="73" s="1"/>
  <c r="N39" i="73"/>
  <c r="M39" i="73"/>
  <c r="L39" i="73"/>
  <c r="K39" i="73"/>
  <c r="V39" i="73" s="1"/>
  <c r="I39" i="73"/>
  <c r="H39" i="73"/>
  <c r="G39" i="73"/>
  <c r="F39" i="73"/>
  <c r="Q39" i="73" s="1"/>
  <c r="N38" i="73"/>
  <c r="M38" i="73"/>
  <c r="L38" i="73"/>
  <c r="K38" i="73"/>
  <c r="V38" i="73" s="1"/>
  <c r="I38" i="73"/>
  <c r="H38" i="73"/>
  <c r="G38" i="73"/>
  <c r="F38" i="73"/>
  <c r="Q38" i="73" s="1"/>
  <c r="N37" i="73"/>
  <c r="M37" i="73"/>
  <c r="L37" i="73"/>
  <c r="K37" i="73"/>
  <c r="V37" i="73" s="1"/>
  <c r="I37" i="73"/>
  <c r="H37" i="73"/>
  <c r="G37" i="73"/>
  <c r="F37" i="73"/>
  <c r="Q37" i="73" s="1"/>
  <c r="N36" i="73"/>
  <c r="M36" i="73"/>
  <c r="L36" i="73"/>
  <c r="K36" i="73"/>
  <c r="V36" i="73" s="1"/>
  <c r="I36" i="73"/>
  <c r="H36" i="73"/>
  <c r="G36" i="73"/>
  <c r="F36" i="73"/>
  <c r="Q36" i="73" s="1"/>
  <c r="N35" i="73"/>
  <c r="M35" i="73"/>
  <c r="L35" i="73"/>
  <c r="K35" i="73"/>
  <c r="V35" i="73" s="1"/>
  <c r="I35" i="73"/>
  <c r="H35" i="73"/>
  <c r="G35" i="73"/>
  <c r="F35" i="73"/>
  <c r="Q35" i="73" s="1"/>
  <c r="N34" i="73"/>
  <c r="M34" i="73"/>
  <c r="L34" i="73"/>
  <c r="K34" i="73"/>
  <c r="V34" i="73" s="1"/>
  <c r="I34" i="73"/>
  <c r="H34" i="73"/>
  <c r="G34" i="73"/>
  <c r="F34" i="73"/>
  <c r="Q34" i="73" s="1"/>
  <c r="N33" i="73"/>
  <c r="M33" i="73"/>
  <c r="L33" i="73"/>
  <c r="K33" i="73"/>
  <c r="V33" i="73" s="1"/>
  <c r="I33" i="73"/>
  <c r="H33" i="73"/>
  <c r="G33" i="73"/>
  <c r="F33" i="73"/>
  <c r="Q33" i="73" s="1"/>
  <c r="N32" i="73"/>
  <c r="M32" i="73"/>
  <c r="L32" i="73"/>
  <c r="K32" i="73"/>
  <c r="V32" i="73" s="1"/>
  <c r="I32" i="73"/>
  <c r="H32" i="73"/>
  <c r="G32" i="73"/>
  <c r="F32" i="73"/>
  <c r="Q32" i="73" s="1"/>
  <c r="N31" i="73"/>
  <c r="M31" i="73"/>
  <c r="L31" i="73"/>
  <c r="K31" i="73"/>
  <c r="V31" i="73" s="1"/>
  <c r="I31" i="73"/>
  <c r="H31" i="73"/>
  <c r="G31" i="73"/>
  <c r="F31" i="73"/>
  <c r="Q31" i="73" s="1"/>
  <c r="N30" i="73"/>
  <c r="M30" i="73"/>
  <c r="L30" i="73"/>
  <c r="K30" i="73"/>
  <c r="V30" i="73" s="1"/>
  <c r="I30" i="73"/>
  <c r="H30" i="73"/>
  <c r="G30" i="73"/>
  <c r="F30" i="73"/>
  <c r="Q30" i="73" s="1"/>
  <c r="N29" i="73"/>
  <c r="M29" i="73"/>
  <c r="L29" i="73"/>
  <c r="K29" i="73"/>
  <c r="V29" i="73" s="1"/>
  <c r="I29" i="73"/>
  <c r="H29" i="73"/>
  <c r="G29" i="73"/>
  <c r="F29" i="73"/>
  <c r="Q29" i="73" s="1"/>
  <c r="N28" i="73"/>
  <c r="M28" i="73"/>
  <c r="L28" i="73"/>
  <c r="K28" i="73"/>
  <c r="V28" i="73" s="1"/>
  <c r="I28" i="73"/>
  <c r="S28" i="73" s="1"/>
  <c r="H28" i="73"/>
  <c r="G28" i="73"/>
  <c r="F28" i="73"/>
  <c r="Q28" i="73" s="1"/>
  <c r="N27" i="73"/>
  <c r="M27" i="73"/>
  <c r="L27" i="73"/>
  <c r="K27" i="73"/>
  <c r="V27" i="73" s="1"/>
  <c r="I27" i="73"/>
  <c r="H27" i="73"/>
  <c r="G27" i="73"/>
  <c r="F27" i="73"/>
  <c r="Q27" i="73" s="1"/>
  <c r="N26" i="73"/>
  <c r="M26" i="73"/>
  <c r="L26" i="73"/>
  <c r="K26" i="73"/>
  <c r="V26" i="73" s="1"/>
  <c r="I26" i="73"/>
  <c r="H26" i="73"/>
  <c r="G26" i="73"/>
  <c r="F26" i="73"/>
  <c r="Q26" i="73" s="1"/>
  <c r="N25" i="73"/>
  <c r="M25" i="73"/>
  <c r="L25" i="73"/>
  <c r="K25" i="73"/>
  <c r="V25" i="73" s="1"/>
  <c r="I25" i="73"/>
  <c r="H25" i="73"/>
  <c r="G25" i="73"/>
  <c r="F25" i="73"/>
  <c r="Q25" i="73" s="1"/>
  <c r="N24" i="73"/>
  <c r="M24" i="73"/>
  <c r="L24" i="73"/>
  <c r="K24" i="73"/>
  <c r="V24" i="73" s="1"/>
  <c r="I24" i="73"/>
  <c r="H24" i="73"/>
  <c r="G24" i="73"/>
  <c r="F24" i="73"/>
  <c r="Q24" i="73" s="1"/>
  <c r="N23" i="73"/>
  <c r="M23" i="73"/>
  <c r="L23" i="73"/>
  <c r="K23" i="73"/>
  <c r="V23" i="73" s="1"/>
  <c r="I23" i="73"/>
  <c r="H23" i="73"/>
  <c r="G23" i="73"/>
  <c r="F23" i="73"/>
  <c r="Q23" i="73" s="1"/>
  <c r="N22" i="73"/>
  <c r="M22" i="73"/>
  <c r="L22" i="73"/>
  <c r="K22" i="73"/>
  <c r="V22" i="73" s="1"/>
  <c r="I22" i="73"/>
  <c r="H22" i="73"/>
  <c r="G22" i="73"/>
  <c r="F22" i="73"/>
  <c r="Q22" i="73" s="1"/>
  <c r="N21" i="73"/>
  <c r="M21" i="73"/>
  <c r="L21" i="73"/>
  <c r="K21" i="73"/>
  <c r="V21" i="73" s="1"/>
  <c r="I21" i="73"/>
  <c r="H21" i="73"/>
  <c r="G21" i="73"/>
  <c r="F21" i="73"/>
  <c r="Q21" i="73" s="1"/>
  <c r="N20" i="73"/>
  <c r="M20" i="73"/>
  <c r="L20" i="73"/>
  <c r="K20" i="73"/>
  <c r="V20" i="73" s="1"/>
  <c r="I20" i="73"/>
  <c r="H20" i="73"/>
  <c r="G20" i="73"/>
  <c r="F20" i="73"/>
  <c r="Q20" i="73" s="1"/>
  <c r="N19" i="73"/>
  <c r="M19" i="73"/>
  <c r="L19" i="73"/>
  <c r="K19" i="73"/>
  <c r="V19" i="73" s="1"/>
  <c r="I19" i="73"/>
  <c r="H19" i="73"/>
  <c r="G19" i="73"/>
  <c r="F19" i="73"/>
  <c r="Q19" i="73" s="1"/>
  <c r="N18" i="73"/>
  <c r="M18" i="73"/>
  <c r="L18" i="73"/>
  <c r="K18" i="73"/>
  <c r="V18" i="73" s="1"/>
  <c r="I18" i="73"/>
  <c r="S18" i="73" s="1"/>
  <c r="H18" i="73"/>
  <c r="G18" i="73"/>
  <c r="F18" i="73"/>
  <c r="Q18" i="73" s="1"/>
  <c r="N17" i="73"/>
  <c r="M17" i="73"/>
  <c r="L17" i="73"/>
  <c r="K17" i="73"/>
  <c r="V17" i="73" s="1"/>
  <c r="I17" i="73"/>
  <c r="H17" i="73"/>
  <c r="G17" i="73"/>
  <c r="F17" i="73"/>
  <c r="Q17" i="73" s="1"/>
  <c r="N16" i="73"/>
  <c r="M16" i="73"/>
  <c r="L16" i="73"/>
  <c r="K16" i="73"/>
  <c r="V16" i="73" s="1"/>
  <c r="I16" i="73"/>
  <c r="H16" i="73"/>
  <c r="G16" i="73"/>
  <c r="F16" i="73"/>
  <c r="Q16" i="73" s="1"/>
  <c r="N15" i="73"/>
  <c r="M15" i="73"/>
  <c r="L15" i="73"/>
  <c r="K15" i="73"/>
  <c r="V15" i="73" s="1"/>
  <c r="I15" i="73"/>
  <c r="H15" i="73"/>
  <c r="G15" i="73"/>
  <c r="F15" i="73"/>
  <c r="Q15" i="73" s="1"/>
  <c r="N14" i="73"/>
  <c r="M14" i="73"/>
  <c r="L14" i="73"/>
  <c r="K14" i="73"/>
  <c r="V14" i="73" s="1"/>
  <c r="I14" i="73"/>
  <c r="H14" i="73"/>
  <c r="G14" i="73"/>
  <c r="F14" i="73"/>
  <c r="Q14" i="73" s="1"/>
  <c r="N13" i="73"/>
  <c r="M13" i="73"/>
  <c r="L13" i="73"/>
  <c r="K13" i="73"/>
  <c r="V13" i="73" s="1"/>
  <c r="I13" i="73"/>
  <c r="H13" i="73"/>
  <c r="G13" i="73"/>
  <c r="F13" i="73"/>
  <c r="Q13" i="73" s="1"/>
  <c r="N12" i="73"/>
  <c r="M12" i="73"/>
  <c r="L12" i="73"/>
  <c r="K12" i="73"/>
  <c r="V12" i="73" s="1"/>
  <c r="I12" i="73"/>
  <c r="H12" i="73"/>
  <c r="G12" i="73"/>
  <c r="F12" i="73"/>
  <c r="Q12" i="73" s="1"/>
  <c r="N11" i="73"/>
  <c r="M11" i="73"/>
  <c r="L11" i="73"/>
  <c r="K11" i="73"/>
  <c r="V11" i="73" s="1"/>
  <c r="I11" i="73"/>
  <c r="H11" i="73"/>
  <c r="G11" i="73"/>
  <c r="F11" i="73"/>
  <c r="Q11" i="73" s="1"/>
  <c r="N10" i="73"/>
  <c r="M10" i="73"/>
  <c r="L10" i="73"/>
  <c r="K10" i="73"/>
  <c r="V10" i="73" s="1"/>
  <c r="I10" i="73"/>
  <c r="H10" i="73"/>
  <c r="G10" i="73"/>
  <c r="F10" i="73"/>
  <c r="Q10" i="73" s="1"/>
  <c r="N9" i="73"/>
  <c r="M9" i="73"/>
  <c r="L9" i="73"/>
  <c r="K9" i="73"/>
  <c r="V9" i="73" s="1"/>
  <c r="I9" i="73"/>
  <c r="H9" i="73"/>
  <c r="G9" i="73"/>
  <c r="F9" i="73"/>
  <c r="Q9" i="73" s="1"/>
  <c r="N8" i="73"/>
  <c r="M8" i="73"/>
  <c r="L8" i="73"/>
  <c r="K8" i="73"/>
  <c r="V8" i="73" s="1"/>
  <c r="I8" i="73"/>
  <c r="S8" i="73" s="1"/>
  <c r="H8" i="73"/>
  <c r="G8" i="73"/>
  <c r="F8" i="73"/>
  <c r="Q8" i="73" s="1"/>
  <c r="N7" i="73"/>
  <c r="M7" i="73"/>
  <c r="L7" i="73"/>
  <c r="K7" i="73"/>
  <c r="V7" i="73" s="1"/>
  <c r="I7" i="73"/>
  <c r="H7" i="73"/>
  <c r="G7" i="73"/>
  <c r="F7" i="73"/>
  <c r="Q7" i="73" s="1"/>
  <c r="N6" i="73"/>
  <c r="M6" i="73"/>
  <c r="L6" i="73"/>
  <c r="K6" i="73"/>
  <c r="V6" i="73" s="1"/>
  <c r="I6" i="73"/>
  <c r="H6" i="73"/>
  <c r="G6" i="73"/>
  <c r="F6" i="73"/>
  <c r="Q6" i="73" s="1"/>
  <c r="N5" i="73"/>
  <c r="M5" i="73"/>
  <c r="L5" i="73"/>
  <c r="K5" i="73"/>
  <c r="V5" i="73" s="1"/>
  <c r="I5" i="73"/>
  <c r="H5" i="73"/>
  <c r="G5" i="73"/>
  <c r="F5" i="73"/>
  <c r="Q5" i="73" s="1"/>
  <c r="N4" i="73"/>
  <c r="M4" i="73"/>
  <c r="L4" i="73"/>
  <c r="K4" i="73"/>
  <c r="V4" i="73" s="1"/>
  <c r="I4" i="73"/>
  <c r="H4" i="73"/>
  <c r="G4" i="73"/>
  <c r="F4" i="73"/>
  <c r="Q4" i="73" s="1"/>
  <c r="N3" i="73"/>
  <c r="M3" i="73"/>
  <c r="L3" i="73"/>
  <c r="K3" i="73"/>
  <c r="V3" i="73" s="1"/>
  <c r="I3" i="73"/>
  <c r="H3" i="73"/>
  <c r="G3" i="73"/>
  <c r="F3" i="73"/>
  <c r="Q3" i="73" s="1"/>
  <c r="N2" i="73"/>
  <c r="M2" i="73"/>
  <c r="L2" i="73"/>
  <c r="K2" i="73"/>
  <c r="V2" i="73" s="1"/>
  <c r="I2" i="73"/>
  <c r="H2" i="73"/>
  <c r="G2" i="73"/>
  <c r="F2" i="73"/>
  <c r="Q2" i="73" s="1"/>
  <c r="S52" i="73" l="1"/>
  <c r="W8" i="73"/>
  <c r="S6" i="73"/>
  <c r="X18" i="73"/>
  <c r="X48" i="73"/>
  <c r="S16" i="73"/>
  <c r="W7" i="73"/>
  <c r="S12" i="73"/>
  <c r="S22" i="73"/>
  <c r="S10" i="73"/>
  <c r="S30" i="73"/>
  <c r="X32" i="73"/>
  <c r="X52" i="73"/>
  <c r="S2" i="73"/>
  <c r="X2" i="73"/>
  <c r="S4" i="73"/>
  <c r="X6" i="73"/>
  <c r="S14" i="73"/>
  <c r="S24" i="73"/>
  <c r="X36" i="73"/>
  <c r="X4" i="73"/>
  <c r="S38" i="73"/>
  <c r="S48" i="73"/>
  <c r="W4" i="73"/>
  <c r="R24" i="73"/>
  <c r="R32" i="73"/>
  <c r="S34" i="73"/>
  <c r="R40" i="73"/>
  <c r="S42" i="73"/>
  <c r="S46" i="73"/>
  <c r="W5" i="73"/>
  <c r="X8" i="73"/>
  <c r="W9" i="73"/>
  <c r="W12" i="73"/>
  <c r="W13" i="73"/>
  <c r="R4" i="73"/>
  <c r="S32" i="73"/>
  <c r="S36" i="73"/>
  <c r="X12" i="73"/>
  <c r="X14" i="73"/>
  <c r="W17" i="73"/>
  <c r="W18" i="73"/>
  <c r="W20" i="73"/>
  <c r="S40" i="73"/>
  <c r="S44" i="73"/>
  <c r="R48" i="73"/>
  <c r="S50" i="73"/>
  <c r="S54" i="73"/>
  <c r="W2" i="73"/>
  <c r="R8" i="73"/>
  <c r="W23" i="73"/>
  <c r="W24" i="73"/>
  <c r="W25" i="73"/>
  <c r="W26" i="73"/>
  <c r="X24" i="73"/>
  <c r="X28" i="73"/>
  <c r="W32" i="73"/>
  <c r="W33" i="73"/>
  <c r="W34" i="73"/>
  <c r="R12" i="73"/>
  <c r="W40" i="73"/>
  <c r="W41" i="73"/>
  <c r="W42" i="73"/>
  <c r="W6" i="73"/>
  <c r="R20" i="73"/>
  <c r="X40" i="73"/>
  <c r="X44" i="73"/>
  <c r="W48" i="73"/>
  <c r="W49" i="73"/>
  <c r="W50" i="73"/>
  <c r="S26" i="73"/>
  <c r="W14" i="73"/>
  <c r="X20" i="73"/>
  <c r="X26" i="73"/>
  <c r="R28" i="73"/>
  <c r="W28" i="73"/>
  <c r="X34" i="73"/>
  <c r="R36" i="73"/>
  <c r="W36" i="73"/>
  <c r="X42" i="73"/>
  <c r="R44" i="73"/>
  <c r="W44" i="73"/>
  <c r="X50" i="73"/>
  <c r="W51" i="73"/>
  <c r="R52" i="73"/>
  <c r="W52" i="73"/>
  <c r="W10" i="73"/>
  <c r="W15" i="73"/>
  <c r="R16" i="73"/>
  <c r="W16" i="73"/>
  <c r="S20" i="73"/>
  <c r="W22" i="73"/>
  <c r="W29" i="73"/>
  <c r="W30" i="73"/>
  <c r="W37" i="73"/>
  <c r="W38" i="73"/>
  <c r="W45" i="73"/>
  <c r="W46" i="73"/>
  <c r="R53" i="73"/>
  <c r="W53" i="73"/>
  <c r="R55" i="73"/>
  <c r="W55" i="73"/>
  <c r="X10" i="73"/>
  <c r="X16" i="73"/>
  <c r="W21" i="73"/>
  <c r="X22" i="73"/>
  <c r="X30" i="73"/>
  <c r="X38" i="73"/>
  <c r="X46" i="73"/>
  <c r="X54" i="73"/>
  <c r="X55" i="73"/>
  <c r="R15" i="73"/>
  <c r="S15" i="73"/>
  <c r="R33" i="73"/>
  <c r="S33" i="73"/>
  <c r="R49" i="73"/>
  <c r="S49" i="73"/>
  <c r="R5" i="73"/>
  <c r="S5" i="73"/>
  <c r="W11" i="73"/>
  <c r="R13" i="73"/>
  <c r="S13" i="73"/>
  <c r="W19" i="73"/>
  <c r="R21" i="73"/>
  <c r="S21" i="73"/>
  <c r="R3" i="73"/>
  <c r="S3" i="73"/>
  <c r="R11" i="73"/>
  <c r="S11" i="73"/>
  <c r="R19" i="73"/>
  <c r="S19" i="73"/>
  <c r="R27" i="73"/>
  <c r="S27" i="73"/>
  <c r="W27" i="73"/>
  <c r="W31" i="73"/>
  <c r="W35" i="73"/>
  <c r="W39" i="73"/>
  <c r="W43" i="73"/>
  <c r="W47" i="73"/>
  <c r="R7" i="73"/>
  <c r="S7" i="73"/>
  <c r="R23" i="73"/>
  <c r="S23" i="73"/>
  <c r="R29" i="73"/>
  <c r="S29" i="73"/>
  <c r="R37" i="73"/>
  <c r="S37" i="73"/>
  <c r="R41" i="73"/>
  <c r="S41" i="73"/>
  <c r="R45" i="73"/>
  <c r="S45" i="73"/>
  <c r="W3" i="73"/>
  <c r="R9" i="73"/>
  <c r="S9" i="73"/>
  <c r="R17" i="73"/>
  <c r="S17" i="73"/>
  <c r="R25" i="73"/>
  <c r="S25" i="73"/>
  <c r="R31" i="73"/>
  <c r="R35" i="73"/>
  <c r="R39" i="73"/>
  <c r="R43" i="73"/>
  <c r="R47" i="73"/>
  <c r="R51" i="73"/>
  <c r="R2" i="73"/>
  <c r="X3" i="73"/>
  <c r="R6" i="73"/>
  <c r="X7" i="73"/>
  <c r="R10" i="73"/>
  <c r="X11" i="73"/>
  <c r="R14" i="73"/>
  <c r="X15" i="73"/>
  <c r="R18" i="73"/>
  <c r="X19" i="73"/>
  <c r="R22" i="73"/>
  <c r="X23" i="73"/>
  <c r="R26" i="73"/>
  <c r="X27" i="73"/>
  <c r="R30" i="73"/>
  <c r="X31" i="73"/>
  <c r="R34" i="73"/>
  <c r="X35" i="73"/>
  <c r="R38" i="73"/>
  <c r="X39" i="73"/>
  <c r="R42" i="73"/>
  <c r="X43" i="73"/>
  <c r="R46" i="73"/>
  <c r="X47" i="73"/>
  <c r="R50" i="73"/>
  <c r="X51" i="73"/>
  <c r="S53" i="73"/>
  <c r="X5" i="73"/>
  <c r="X9" i="73"/>
  <c r="X13" i="73"/>
  <c r="X17" i="73"/>
  <c r="X21" i="73"/>
  <c r="X25" i="73"/>
  <c r="X29" i="73"/>
  <c r="S31" i="73"/>
  <c r="X33" i="73"/>
  <c r="S35" i="73"/>
  <c r="X37" i="73"/>
  <c r="S39" i="73"/>
  <c r="X41" i="73"/>
  <c r="S43" i="73"/>
  <c r="X45" i="73"/>
  <c r="S47" i="73"/>
  <c r="X49" i="73"/>
  <c r="S51" i="73"/>
  <c r="X53" i="73"/>
  <c r="W54" i="73"/>
  <c r="S55" i="73"/>
  <c r="R54" i="73"/>
  <c r="N55" i="11"/>
  <c r="M55" i="11"/>
  <c r="L55" i="11"/>
  <c r="K55" i="11"/>
  <c r="V55" i="11" s="1"/>
  <c r="I55" i="11"/>
  <c r="H55" i="11"/>
  <c r="G55" i="11"/>
  <c r="F55" i="11"/>
  <c r="Q55" i="11" s="1"/>
  <c r="N54" i="11"/>
  <c r="X54" i="11" s="1"/>
  <c r="M54" i="11"/>
  <c r="L54" i="11"/>
  <c r="K54" i="11"/>
  <c r="W54" i="11" s="1"/>
  <c r="I54" i="11"/>
  <c r="H54" i="11"/>
  <c r="R54" i="11" s="1"/>
  <c r="G54" i="11"/>
  <c r="F54" i="11"/>
  <c r="Q54" i="11" s="1"/>
  <c r="N53" i="11"/>
  <c r="M53" i="11"/>
  <c r="L53" i="11"/>
  <c r="K53" i="11"/>
  <c r="V53" i="11" s="1"/>
  <c r="I53" i="11"/>
  <c r="H53" i="11"/>
  <c r="G53" i="11"/>
  <c r="F53" i="11"/>
  <c r="Q53" i="11" s="1"/>
  <c r="N52" i="11"/>
  <c r="M52" i="11"/>
  <c r="L52" i="11"/>
  <c r="K52" i="11"/>
  <c r="I52" i="11"/>
  <c r="H52" i="11"/>
  <c r="G52" i="11"/>
  <c r="F52" i="11"/>
  <c r="Q52" i="11" s="1"/>
  <c r="V51" i="11"/>
  <c r="N51" i="11"/>
  <c r="M51" i="11"/>
  <c r="W51" i="11" s="1"/>
  <c r="L51" i="11"/>
  <c r="K51" i="11"/>
  <c r="I51" i="11"/>
  <c r="H51" i="11"/>
  <c r="G51" i="11"/>
  <c r="F51" i="11"/>
  <c r="Q51" i="11" s="1"/>
  <c r="N50" i="11"/>
  <c r="X50" i="11" s="1"/>
  <c r="M50" i="11"/>
  <c r="L50" i="11"/>
  <c r="K50" i="11"/>
  <c r="I50" i="11"/>
  <c r="H50" i="11"/>
  <c r="G50" i="11"/>
  <c r="F50" i="11"/>
  <c r="Q50" i="11" s="1"/>
  <c r="N49" i="11"/>
  <c r="M49" i="11"/>
  <c r="L49" i="11"/>
  <c r="K49" i="11"/>
  <c r="V49" i="11" s="1"/>
  <c r="I49" i="11"/>
  <c r="S49" i="11" s="1"/>
  <c r="H49" i="11"/>
  <c r="G49" i="11"/>
  <c r="F49" i="11"/>
  <c r="Q49" i="11" s="1"/>
  <c r="N48" i="11"/>
  <c r="M48" i="11"/>
  <c r="L48" i="11"/>
  <c r="K48" i="11"/>
  <c r="W48" i="11" s="1"/>
  <c r="I48" i="11"/>
  <c r="H48" i="11"/>
  <c r="R48" i="11" s="1"/>
  <c r="G48" i="11"/>
  <c r="F48" i="11"/>
  <c r="Q48" i="11" s="1"/>
  <c r="N47" i="11"/>
  <c r="M47" i="11"/>
  <c r="L47" i="11"/>
  <c r="K47" i="11"/>
  <c r="V47" i="11" s="1"/>
  <c r="I47" i="11"/>
  <c r="H47" i="11"/>
  <c r="G47" i="11"/>
  <c r="F47" i="11"/>
  <c r="Q47" i="11" s="1"/>
  <c r="N46" i="11"/>
  <c r="X46" i="11" s="1"/>
  <c r="M46" i="11"/>
  <c r="L46" i="11"/>
  <c r="K46" i="11"/>
  <c r="W46" i="11" s="1"/>
  <c r="I46" i="11"/>
  <c r="H46" i="11"/>
  <c r="G46" i="11"/>
  <c r="F46" i="11"/>
  <c r="Q46" i="11" s="1"/>
  <c r="N45" i="11"/>
  <c r="X45" i="11" s="1"/>
  <c r="M45" i="11"/>
  <c r="L45" i="11"/>
  <c r="K45" i="11"/>
  <c r="V45" i="11" s="1"/>
  <c r="I45" i="11"/>
  <c r="H45" i="11"/>
  <c r="G45" i="11"/>
  <c r="F45" i="11"/>
  <c r="Q45" i="11" s="1"/>
  <c r="N44" i="11"/>
  <c r="M44" i="11"/>
  <c r="L44" i="11"/>
  <c r="K44" i="11"/>
  <c r="I44" i="11"/>
  <c r="H44" i="11"/>
  <c r="G44" i="11"/>
  <c r="F44" i="11"/>
  <c r="Q44" i="11" s="1"/>
  <c r="N43" i="11"/>
  <c r="M43" i="11"/>
  <c r="L43" i="11"/>
  <c r="K43" i="11"/>
  <c r="V43" i="11" s="1"/>
  <c r="I43" i="11"/>
  <c r="H43" i="11"/>
  <c r="G43" i="11"/>
  <c r="F43" i="11"/>
  <c r="Q43" i="11" s="1"/>
  <c r="N42" i="11"/>
  <c r="M42" i="11"/>
  <c r="L42" i="11"/>
  <c r="K42" i="11"/>
  <c r="W42" i="11" s="1"/>
  <c r="I42" i="11"/>
  <c r="H42" i="11"/>
  <c r="R42" i="11" s="1"/>
  <c r="G42" i="11"/>
  <c r="F42" i="11"/>
  <c r="Q42" i="11" s="1"/>
  <c r="N41" i="11"/>
  <c r="M41" i="11"/>
  <c r="L41" i="11"/>
  <c r="K41" i="11"/>
  <c r="V41" i="11" s="1"/>
  <c r="I41" i="11"/>
  <c r="H41" i="11"/>
  <c r="G41" i="11"/>
  <c r="F41" i="11"/>
  <c r="Q41" i="11" s="1"/>
  <c r="N40" i="11"/>
  <c r="X40" i="11" s="1"/>
  <c r="M40" i="11"/>
  <c r="L40" i="11"/>
  <c r="K40" i="11"/>
  <c r="W40" i="11" s="1"/>
  <c r="I40" i="11"/>
  <c r="H40" i="11"/>
  <c r="G40" i="11"/>
  <c r="F40" i="11"/>
  <c r="Q40" i="11" s="1"/>
  <c r="N39" i="11"/>
  <c r="M39" i="11"/>
  <c r="L39" i="11"/>
  <c r="K39" i="11"/>
  <c r="V39" i="11" s="1"/>
  <c r="I39" i="11"/>
  <c r="H39" i="11"/>
  <c r="G39" i="11"/>
  <c r="F39" i="11"/>
  <c r="Q39" i="11" s="1"/>
  <c r="V38" i="11"/>
  <c r="N38" i="11"/>
  <c r="M38" i="11"/>
  <c r="L38" i="11"/>
  <c r="K38" i="11"/>
  <c r="I38" i="11"/>
  <c r="H38" i="11"/>
  <c r="G38" i="11"/>
  <c r="F38" i="11"/>
  <c r="Q38" i="11" s="1"/>
  <c r="N37" i="11"/>
  <c r="M37" i="11"/>
  <c r="L37" i="11"/>
  <c r="K37" i="11"/>
  <c r="V37" i="11" s="1"/>
  <c r="I37" i="11"/>
  <c r="H37" i="11"/>
  <c r="G37" i="11"/>
  <c r="F37" i="11"/>
  <c r="Q37" i="11" s="1"/>
  <c r="N36" i="11"/>
  <c r="M36" i="11"/>
  <c r="L36" i="11"/>
  <c r="K36" i="11"/>
  <c r="W36" i="11" s="1"/>
  <c r="I36" i="11"/>
  <c r="H36" i="11"/>
  <c r="R36" i="11" s="1"/>
  <c r="G36" i="11"/>
  <c r="F36" i="11"/>
  <c r="Q36" i="11" s="1"/>
  <c r="N35" i="11"/>
  <c r="M35" i="11"/>
  <c r="L35" i="11"/>
  <c r="K35" i="11"/>
  <c r="V35" i="11" s="1"/>
  <c r="I35" i="11"/>
  <c r="H35" i="11"/>
  <c r="G35" i="11"/>
  <c r="F35" i="11"/>
  <c r="Q35" i="11" s="1"/>
  <c r="N34" i="11"/>
  <c r="M34" i="11"/>
  <c r="X34" i="11" s="1"/>
  <c r="L34" i="11"/>
  <c r="K34" i="11"/>
  <c r="V34" i="11" s="1"/>
  <c r="I34" i="11"/>
  <c r="H34" i="11"/>
  <c r="G34" i="11"/>
  <c r="F34" i="11"/>
  <c r="Q34" i="11" s="1"/>
  <c r="N33" i="11"/>
  <c r="M33" i="11"/>
  <c r="L33" i="11"/>
  <c r="K33" i="11"/>
  <c r="V33" i="11" s="1"/>
  <c r="I33" i="11"/>
  <c r="H33" i="11"/>
  <c r="G33" i="11"/>
  <c r="F33" i="11"/>
  <c r="Q33" i="11" s="1"/>
  <c r="N32" i="11"/>
  <c r="M32" i="11"/>
  <c r="L32" i="11"/>
  <c r="K32" i="11"/>
  <c r="I32" i="11"/>
  <c r="H32" i="11"/>
  <c r="G32" i="11"/>
  <c r="F32" i="11"/>
  <c r="Q32" i="11" s="1"/>
  <c r="N31" i="11"/>
  <c r="M31" i="11"/>
  <c r="L31" i="11"/>
  <c r="K31" i="11"/>
  <c r="V31" i="11" s="1"/>
  <c r="I31" i="11"/>
  <c r="H31" i="11"/>
  <c r="R31" i="11" s="1"/>
  <c r="G31" i="11"/>
  <c r="F31" i="11"/>
  <c r="Q31" i="11" s="1"/>
  <c r="N30" i="11"/>
  <c r="M30" i="11"/>
  <c r="L30" i="11"/>
  <c r="K30" i="11"/>
  <c r="W30" i="11" s="1"/>
  <c r="I30" i="11"/>
  <c r="H30" i="11"/>
  <c r="G30" i="11"/>
  <c r="F30" i="11"/>
  <c r="Q30" i="11" s="1"/>
  <c r="N29" i="11"/>
  <c r="M29" i="11"/>
  <c r="L29" i="11"/>
  <c r="K29" i="11"/>
  <c r="V29" i="11" s="1"/>
  <c r="I29" i="11"/>
  <c r="H29" i="11"/>
  <c r="G29" i="11"/>
  <c r="F29" i="11"/>
  <c r="Q29" i="11" s="1"/>
  <c r="N28" i="11"/>
  <c r="X28" i="11" s="1"/>
  <c r="M28" i="11"/>
  <c r="L28" i="11"/>
  <c r="K28" i="11"/>
  <c r="W28" i="11" s="1"/>
  <c r="I28" i="11"/>
  <c r="H28" i="11"/>
  <c r="G28" i="11"/>
  <c r="F28" i="11"/>
  <c r="Q28" i="11" s="1"/>
  <c r="V27" i="11"/>
  <c r="N27" i="11"/>
  <c r="M27" i="11"/>
  <c r="W27" i="11" s="1"/>
  <c r="L27" i="11"/>
  <c r="K27" i="11"/>
  <c r="I27" i="11"/>
  <c r="H27" i="11"/>
  <c r="G27" i="11"/>
  <c r="F27" i="11"/>
  <c r="Q27" i="11" s="1"/>
  <c r="N26" i="11"/>
  <c r="M26" i="11"/>
  <c r="X26" i="11" s="1"/>
  <c r="L26" i="11"/>
  <c r="K26" i="11"/>
  <c r="W26" i="11" s="1"/>
  <c r="I26" i="11"/>
  <c r="S26" i="11" s="1"/>
  <c r="H26" i="11"/>
  <c r="G26" i="11"/>
  <c r="F26" i="11"/>
  <c r="Q26" i="11" s="1"/>
  <c r="N25" i="11"/>
  <c r="M25" i="11"/>
  <c r="L25" i="11"/>
  <c r="K25" i="11"/>
  <c r="V25" i="11" s="1"/>
  <c r="I25" i="11"/>
  <c r="H25" i="11"/>
  <c r="G25" i="11"/>
  <c r="F25" i="11"/>
  <c r="Q25" i="11" s="1"/>
  <c r="N24" i="11"/>
  <c r="M24" i="11"/>
  <c r="L24" i="11"/>
  <c r="K24" i="11"/>
  <c r="I24" i="11"/>
  <c r="H24" i="11"/>
  <c r="G24" i="11"/>
  <c r="F24" i="11"/>
  <c r="Q24" i="11" s="1"/>
  <c r="N23" i="11"/>
  <c r="M23" i="11"/>
  <c r="L23" i="11"/>
  <c r="K23" i="11"/>
  <c r="V23" i="11" s="1"/>
  <c r="I23" i="11"/>
  <c r="H23" i="11"/>
  <c r="G23" i="11"/>
  <c r="F23" i="11"/>
  <c r="Q23" i="11" s="1"/>
  <c r="X22" i="11"/>
  <c r="N22" i="11"/>
  <c r="M22" i="11"/>
  <c r="L22" i="11"/>
  <c r="K22" i="11"/>
  <c r="W22" i="11" s="1"/>
  <c r="I22" i="11"/>
  <c r="H22" i="11"/>
  <c r="G22" i="11"/>
  <c r="F22" i="11"/>
  <c r="Q22" i="11" s="1"/>
  <c r="N21" i="11"/>
  <c r="M21" i="11"/>
  <c r="L21" i="11"/>
  <c r="K21" i="11"/>
  <c r="V21" i="11" s="1"/>
  <c r="I21" i="11"/>
  <c r="H21" i="11"/>
  <c r="G21" i="11"/>
  <c r="F21" i="11"/>
  <c r="Q21" i="11" s="1"/>
  <c r="N20" i="11"/>
  <c r="M20" i="11"/>
  <c r="L20" i="11"/>
  <c r="K20" i="11"/>
  <c r="I20" i="11"/>
  <c r="H20" i="11"/>
  <c r="G20" i="11"/>
  <c r="F20" i="11"/>
  <c r="Q20" i="11" s="1"/>
  <c r="N19" i="11"/>
  <c r="M19" i="11"/>
  <c r="L19" i="11"/>
  <c r="K19" i="11"/>
  <c r="V19" i="11" s="1"/>
  <c r="I19" i="11"/>
  <c r="H19" i="11"/>
  <c r="G19" i="11"/>
  <c r="F19" i="11"/>
  <c r="Q19" i="11" s="1"/>
  <c r="N18" i="11"/>
  <c r="X18" i="11" s="1"/>
  <c r="M18" i="11"/>
  <c r="L18" i="11"/>
  <c r="K18" i="11"/>
  <c r="W18" i="11" s="1"/>
  <c r="I18" i="11"/>
  <c r="H18" i="11"/>
  <c r="R18" i="11" s="1"/>
  <c r="G18" i="11"/>
  <c r="F18" i="11"/>
  <c r="Q18" i="11" s="1"/>
  <c r="N17" i="11"/>
  <c r="M17" i="11"/>
  <c r="L17" i="11"/>
  <c r="K17" i="11"/>
  <c r="V17" i="11" s="1"/>
  <c r="I17" i="11"/>
  <c r="H17" i="11"/>
  <c r="G17" i="11"/>
  <c r="F17" i="11"/>
  <c r="Q17" i="11" s="1"/>
  <c r="N16" i="11"/>
  <c r="X16" i="11" s="1"/>
  <c r="M16" i="11"/>
  <c r="L16" i="11"/>
  <c r="K16" i="11"/>
  <c r="W16" i="11" s="1"/>
  <c r="I16" i="11"/>
  <c r="H16" i="11"/>
  <c r="G16" i="11"/>
  <c r="F16" i="11"/>
  <c r="Q16" i="11" s="1"/>
  <c r="V15" i="11"/>
  <c r="N15" i="11"/>
  <c r="M15" i="11"/>
  <c r="W15" i="11" s="1"/>
  <c r="L15" i="11"/>
  <c r="K15" i="11"/>
  <c r="I15" i="11"/>
  <c r="H15" i="11"/>
  <c r="G15" i="11"/>
  <c r="F15" i="11"/>
  <c r="Q15" i="11" s="1"/>
  <c r="V14" i="11"/>
  <c r="N14" i="11"/>
  <c r="M14" i="11"/>
  <c r="L14" i="11"/>
  <c r="K14" i="11"/>
  <c r="I14" i="11"/>
  <c r="H14" i="11"/>
  <c r="G14" i="11"/>
  <c r="F14" i="11"/>
  <c r="Q14" i="11" s="1"/>
  <c r="N13" i="11"/>
  <c r="M13" i="11"/>
  <c r="L13" i="11"/>
  <c r="K13" i="11"/>
  <c r="V13" i="11" s="1"/>
  <c r="I13" i="11"/>
  <c r="S13" i="11" s="1"/>
  <c r="H13" i="11"/>
  <c r="G13" i="11"/>
  <c r="F13" i="11"/>
  <c r="Q13" i="11" s="1"/>
  <c r="N12" i="11"/>
  <c r="M12" i="11"/>
  <c r="L12" i="11"/>
  <c r="K12" i="11"/>
  <c r="W12" i="11" s="1"/>
  <c r="I12" i="11"/>
  <c r="H12" i="11"/>
  <c r="G12" i="11"/>
  <c r="F12" i="11"/>
  <c r="Q12" i="11" s="1"/>
  <c r="N11" i="11"/>
  <c r="M11" i="11"/>
  <c r="L11" i="11"/>
  <c r="K11" i="11"/>
  <c r="V11" i="11" s="1"/>
  <c r="I11" i="11"/>
  <c r="H11" i="11"/>
  <c r="G11" i="11"/>
  <c r="F11" i="11"/>
  <c r="Q11" i="11" s="1"/>
  <c r="N10" i="11"/>
  <c r="X10" i="11" s="1"/>
  <c r="M10" i="11"/>
  <c r="L10" i="11"/>
  <c r="K10" i="11"/>
  <c r="W10" i="11" s="1"/>
  <c r="I10" i="11"/>
  <c r="H10" i="11"/>
  <c r="G10" i="11"/>
  <c r="F10" i="11"/>
  <c r="Q10" i="11" s="1"/>
  <c r="N9" i="11"/>
  <c r="M9" i="11"/>
  <c r="L9" i="11"/>
  <c r="K9" i="11"/>
  <c r="V9" i="11" s="1"/>
  <c r="I9" i="11"/>
  <c r="H9" i="11"/>
  <c r="G9" i="11"/>
  <c r="F9" i="11"/>
  <c r="Q9" i="11" s="1"/>
  <c r="N8" i="11"/>
  <c r="M8" i="11"/>
  <c r="L8" i="11"/>
  <c r="K8" i="11"/>
  <c r="I8" i="11"/>
  <c r="S8" i="11" s="1"/>
  <c r="H8" i="11"/>
  <c r="G8" i="11"/>
  <c r="F8" i="11"/>
  <c r="Q8" i="11" s="1"/>
  <c r="N7" i="11"/>
  <c r="M7" i="11"/>
  <c r="L7" i="11"/>
  <c r="K7" i="11"/>
  <c r="V7" i="11" s="1"/>
  <c r="I7" i="11"/>
  <c r="H7" i="11"/>
  <c r="G7" i="11"/>
  <c r="F7" i="11"/>
  <c r="Q7" i="11" s="1"/>
  <c r="N6" i="11"/>
  <c r="M6" i="11"/>
  <c r="L6" i="11"/>
  <c r="K6" i="11"/>
  <c r="V6" i="11" s="1"/>
  <c r="I6" i="11"/>
  <c r="H6" i="11"/>
  <c r="G6" i="11"/>
  <c r="F6" i="11"/>
  <c r="Q6" i="11" s="1"/>
  <c r="N5" i="11"/>
  <c r="M5" i="11"/>
  <c r="L5" i="11"/>
  <c r="K5" i="11"/>
  <c r="V5" i="11" s="1"/>
  <c r="I5" i="11"/>
  <c r="H5" i="11"/>
  <c r="G5" i="11"/>
  <c r="F5" i="11"/>
  <c r="Q5" i="11" s="1"/>
  <c r="N4" i="11"/>
  <c r="M4" i="11"/>
  <c r="L4" i="11"/>
  <c r="K4" i="11"/>
  <c r="W4" i="11" s="1"/>
  <c r="I4" i="11"/>
  <c r="H4" i="11"/>
  <c r="G4" i="11"/>
  <c r="F4" i="11"/>
  <c r="Q4" i="11" s="1"/>
  <c r="V3" i="11"/>
  <c r="N3" i="11"/>
  <c r="M3" i="11"/>
  <c r="W3" i="11" s="1"/>
  <c r="L3" i="11"/>
  <c r="K3" i="11"/>
  <c r="I3" i="11"/>
  <c r="H3" i="11"/>
  <c r="G3" i="11"/>
  <c r="F3" i="11"/>
  <c r="Q3" i="11" s="1"/>
  <c r="N2" i="11"/>
  <c r="M2" i="11"/>
  <c r="X2" i="11" s="1"/>
  <c r="L2" i="11"/>
  <c r="K2" i="11"/>
  <c r="V2" i="11" s="1"/>
  <c r="I2" i="11"/>
  <c r="H2" i="11"/>
  <c r="G2" i="11"/>
  <c r="F2" i="11"/>
  <c r="Q2" i="11" s="1"/>
  <c r="CB14" i="2"/>
  <c r="CF14" i="2" s="1"/>
  <c r="CA14" i="2"/>
  <c r="CE14" i="2" s="1"/>
  <c r="BZ14" i="2"/>
  <c r="CD14" i="2" s="1"/>
  <c r="BY14" i="2"/>
  <c r="CC14" i="2" s="1"/>
  <c r="Q9" i="2"/>
  <c r="AP7" i="2"/>
  <c r="AG7" i="2"/>
  <c r="AG2" i="2"/>
  <c r="Q7" i="2"/>
  <c r="R6" i="11" l="1"/>
  <c r="S12" i="11"/>
  <c r="R24" i="11"/>
  <c r="X38" i="11"/>
  <c r="X3" i="11"/>
  <c r="S19" i="11"/>
  <c r="X51" i="11"/>
  <c r="R35" i="11"/>
  <c r="X14" i="11"/>
  <c r="R30" i="11"/>
  <c r="R41" i="11"/>
  <c r="S54" i="11"/>
  <c r="S35" i="11"/>
  <c r="X43" i="11"/>
  <c r="S29" i="11"/>
  <c r="X19" i="11"/>
  <c r="X42" i="11"/>
  <c r="X55" i="11"/>
  <c r="R3" i="11"/>
  <c r="S16" i="11"/>
  <c r="R21" i="11"/>
  <c r="R33" i="11"/>
  <c r="W47" i="11"/>
  <c r="X48" i="11"/>
  <c r="S24" i="11"/>
  <c r="R29" i="11"/>
  <c r="S46" i="11"/>
  <c r="W25" i="11"/>
  <c r="R16" i="11"/>
  <c r="S40" i="11"/>
  <c r="S3" i="11"/>
  <c r="W5" i="11"/>
  <c r="X6" i="11"/>
  <c r="R9" i="11"/>
  <c r="X24" i="11"/>
  <c r="S27" i="11"/>
  <c r="W29" i="11"/>
  <c r="X30" i="11"/>
  <c r="X35" i="11"/>
  <c r="S39" i="11"/>
  <c r="S44" i="11"/>
  <c r="R50" i="11"/>
  <c r="S51" i="11"/>
  <c r="X21" i="11"/>
  <c r="X27" i="11"/>
  <c r="X33" i="11"/>
  <c r="S7" i="11"/>
  <c r="S6" i="11"/>
  <c r="S30" i="11"/>
  <c r="S5" i="11"/>
  <c r="X13" i="11"/>
  <c r="S17" i="11"/>
  <c r="W19" i="11"/>
  <c r="R40" i="11"/>
  <c r="R45" i="11"/>
  <c r="S22" i="11"/>
  <c r="R28" i="11"/>
  <c r="S45" i="11"/>
  <c r="X11" i="11"/>
  <c r="S14" i="11"/>
  <c r="X23" i="11"/>
  <c r="X29" i="11"/>
  <c r="S38" i="11"/>
  <c r="W44" i="11"/>
  <c r="V46" i="11"/>
  <c r="X53" i="11"/>
  <c r="W13" i="11"/>
  <c r="R53" i="11"/>
  <c r="X8" i="11"/>
  <c r="R22" i="11"/>
  <c r="R4" i="11"/>
  <c r="R8" i="11"/>
  <c r="R13" i="11"/>
  <c r="W14" i="11"/>
  <c r="S32" i="11"/>
  <c r="S37" i="11"/>
  <c r="W50" i="11"/>
  <c r="R5" i="11"/>
  <c r="R14" i="11"/>
  <c r="V18" i="11"/>
  <c r="R32" i="11"/>
  <c r="R37" i="11"/>
  <c r="R46" i="11"/>
  <c r="V50" i="11"/>
  <c r="R10" i="11"/>
  <c r="S4" i="11"/>
  <c r="W8" i="11"/>
  <c r="S9" i="11"/>
  <c r="V10" i="11"/>
  <c r="W11" i="11"/>
  <c r="X15" i="11"/>
  <c r="S18" i="11"/>
  <c r="X20" i="11"/>
  <c r="W21" i="11"/>
  <c r="X25" i="11"/>
  <c r="R27" i="11"/>
  <c r="S31" i="11"/>
  <c r="S36" i="11"/>
  <c r="R38" i="11"/>
  <c r="S41" i="11"/>
  <c r="V42" i="11"/>
  <c r="W43" i="11"/>
  <c r="X47" i="11"/>
  <c r="S50" i="11"/>
  <c r="X52" i="11"/>
  <c r="W53" i="11"/>
  <c r="R2" i="11"/>
  <c r="W7" i="11"/>
  <c r="W17" i="11"/>
  <c r="R20" i="11"/>
  <c r="R23" i="11"/>
  <c r="R25" i="11"/>
  <c r="R34" i="11"/>
  <c r="W39" i="11"/>
  <c r="W49" i="11"/>
  <c r="R52" i="11"/>
  <c r="R55" i="11"/>
  <c r="X7" i="11"/>
  <c r="S10" i="11"/>
  <c r="X12" i="11"/>
  <c r="X17" i="11"/>
  <c r="R19" i="11"/>
  <c r="S23" i="11"/>
  <c r="S28" i="11"/>
  <c r="W32" i="11"/>
  <c r="S33" i="11"/>
  <c r="W35" i="11"/>
  <c r="X39" i="11"/>
  <c r="S42" i="11"/>
  <c r="X44" i="11"/>
  <c r="W45" i="11"/>
  <c r="X49" i="11"/>
  <c r="R51" i="11"/>
  <c r="S55" i="11"/>
  <c r="W9" i="11"/>
  <c r="R12" i="11"/>
  <c r="R15" i="11"/>
  <c r="R17" i="11"/>
  <c r="R26" i="11"/>
  <c r="V30" i="11"/>
  <c r="W31" i="11"/>
  <c r="W41" i="11"/>
  <c r="R44" i="11"/>
  <c r="R47" i="11"/>
  <c r="R49" i="11"/>
  <c r="S2" i="11"/>
  <c r="X4" i="11"/>
  <c r="W6" i="11"/>
  <c r="X9" i="11"/>
  <c r="R11" i="11"/>
  <c r="S15" i="11"/>
  <c r="S20" i="11"/>
  <c r="W24" i="11"/>
  <c r="S25" i="11"/>
  <c r="V26" i="11"/>
  <c r="X31" i="11"/>
  <c r="S34" i="11"/>
  <c r="X36" i="11"/>
  <c r="W37" i="11"/>
  <c r="W38" i="11"/>
  <c r="X41" i="11"/>
  <c r="R43" i="11"/>
  <c r="S47" i="11"/>
  <c r="S52" i="11"/>
  <c r="W2" i="11"/>
  <c r="X5" i="11"/>
  <c r="R7" i="11"/>
  <c r="S11" i="11"/>
  <c r="W20" i="11"/>
  <c r="S21" i="11"/>
  <c r="V22" i="11"/>
  <c r="W23" i="11"/>
  <c r="X32" i="11"/>
  <c r="W33" i="11"/>
  <c r="W34" i="11"/>
  <c r="X37" i="11"/>
  <c r="R39" i="11"/>
  <c r="S43" i="11"/>
  <c r="S48" i="11"/>
  <c r="W52" i="11"/>
  <c r="S53" i="11"/>
  <c r="V54" i="11"/>
  <c r="W55" i="11"/>
  <c r="V4" i="11"/>
  <c r="V8" i="11"/>
  <c r="V12" i="11"/>
  <c r="V16" i="11"/>
  <c r="V20" i="11"/>
  <c r="V24" i="11"/>
  <c r="V28" i="11"/>
  <c r="V32" i="11"/>
  <c r="V36" i="11"/>
  <c r="V40" i="11"/>
  <c r="V44" i="11"/>
  <c r="V48" i="11"/>
  <c r="V52" i="11"/>
  <c r="C11" i="2"/>
  <c r="C10" i="2"/>
  <c r="C12" i="2"/>
  <c r="B11" i="2"/>
  <c r="B12" i="2"/>
  <c r="AG9" i="2"/>
  <c r="B10" i="2"/>
  <c r="AP9" i="2"/>
  <c r="Q8" i="2"/>
  <c r="T78" i="2" s="1"/>
  <c r="AG6" i="2"/>
  <c r="AP10" i="2"/>
  <c r="AP8" i="2"/>
  <c r="AA6" i="2"/>
  <c r="AG10" i="2"/>
  <c r="K8" i="2" l="1"/>
  <c r="K9" i="2"/>
  <c r="K7" i="2"/>
  <c r="G7" i="74" s="1"/>
  <c r="J9" i="2"/>
  <c r="J7" i="2"/>
  <c r="F7" i="74" s="1"/>
  <c r="J8" i="2"/>
  <c r="D21" i="2"/>
  <c r="N73" i="2"/>
  <c r="BZ73" i="2" s="1"/>
  <c r="D43" i="2"/>
  <c r="N55" i="2"/>
  <c r="BZ55" i="2" s="1"/>
  <c r="O49" i="2"/>
  <c r="BP49" i="2" s="1"/>
  <c r="N65" i="2"/>
  <c r="BZ65" i="2" s="1"/>
  <c r="D35" i="2"/>
  <c r="N79" i="2"/>
  <c r="BZ79" i="2" s="1"/>
  <c r="N47" i="2"/>
  <c r="N61" i="2"/>
  <c r="D31" i="2"/>
  <c r="N75" i="2"/>
  <c r="D41" i="2"/>
  <c r="N57" i="2"/>
  <c r="BZ57" i="2" s="1"/>
  <c r="D27" i="2"/>
  <c r="N71" i="2"/>
  <c r="BO71" i="2" s="1"/>
  <c r="D37" i="2"/>
  <c r="N53" i="2"/>
  <c r="D23" i="2"/>
  <c r="N67" i="2"/>
  <c r="D33" i="2"/>
  <c r="N49" i="2"/>
  <c r="BO49" i="2" s="1"/>
  <c r="D19" i="2"/>
  <c r="N63" i="2"/>
  <c r="BZ63" i="2" s="1"/>
  <c r="D29" i="2"/>
  <c r="N45" i="2"/>
  <c r="D15" i="2"/>
  <c r="N59" i="2"/>
  <c r="D25" i="2"/>
  <c r="N77" i="2"/>
  <c r="BZ77" i="2" s="1"/>
  <c r="N69" i="2"/>
  <c r="BO69" i="2" s="1"/>
  <c r="D39" i="2"/>
  <c r="N51" i="2"/>
  <c r="BO51" i="2" s="1"/>
  <c r="D17" i="2"/>
  <c r="E49" i="2"/>
  <c r="J49" i="2" s="1"/>
  <c r="BH49" i="2" s="1"/>
  <c r="O73" i="2"/>
  <c r="O43" i="2"/>
  <c r="E73" i="2"/>
  <c r="E43" i="2"/>
  <c r="O65" i="2"/>
  <c r="O35" i="2"/>
  <c r="E65" i="2"/>
  <c r="E35" i="2"/>
  <c r="O57" i="2"/>
  <c r="BP57" i="2" s="1"/>
  <c r="O27" i="2"/>
  <c r="BP27" i="2" s="1"/>
  <c r="E57" i="2"/>
  <c r="E27" i="2"/>
  <c r="O77" i="2"/>
  <c r="BP77" i="2" s="1"/>
  <c r="O19" i="2"/>
  <c r="O59" i="2"/>
  <c r="O29" i="2"/>
  <c r="O22" i="2"/>
  <c r="O36" i="2"/>
  <c r="CA36" i="2" s="1"/>
  <c r="O52" i="2"/>
  <c r="BP52" i="2" s="1"/>
  <c r="O68" i="2"/>
  <c r="BP68" i="2" s="1"/>
  <c r="O16" i="2"/>
  <c r="O34" i="2"/>
  <c r="O50" i="2"/>
  <c r="CA50" i="2" s="1"/>
  <c r="O66" i="2"/>
  <c r="E69" i="2"/>
  <c r="E39" i="2"/>
  <c r="E71" i="2"/>
  <c r="E37" i="2"/>
  <c r="E19" i="2"/>
  <c r="E59" i="2"/>
  <c r="E29" i="2"/>
  <c r="E26" i="2"/>
  <c r="E40" i="2"/>
  <c r="E56" i="2"/>
  <c r="E72" i="2"/>
  <c r="E20" i="2"/>
  <c r="E38" i="2"/>
  <c r="E54" i="2"/>
  <c r="E70" i="2"/>
  <c r="O61" i="2"/>
  <c r="BP61" i="2" s="1"/>
  <c r="O31" i="2"/>
  <c r="BP31" i="2" s="1"/>
  <c r="O63" i="2"/>
  <c r="O25" i="2"/>
  <c r="O51" i="2"/>
  <c r="BP51" i="2" s="1"/>
  <c r="O21" i="2"/>
  <c r="O26" i="2"/>
  <c r="O40" i="2"/>
  <c r="O56" i="2"/>
  <c r="CA56" i="2" s="1"/>
  <c r="O72" i="2"/>
  <c r="O20" i="2"/>
  <c r="CA20" i="2" s="1"/>
  <c r="O38" i="2"/>
  <c r="CA38" i="2" s="1"/>
  <c r="O54" i="2"/>
  <c r="BP54" i="2" s="1"/>
  <c r="O70" i="2"/>
  <c r="CA70" i="2" s="1"/>
  <c r="E61" i="2"/>
  <c r="E31" i="2"/>
  <c r="E63" i="2"/>
  <c r="E25" i="2"/>
  <c r="E51" i="2"/>
  <c r="E21" i="2"/>
  <c r="E30" i="2"/>
  <c r="E44" i="2"/>
  <c r="E60" i="2"/>
  <c r="E76" i="2"/>
  <c r="E24" i="2"/>
  <c r="E42" i="2"/>
  <c r="E58" i="2"/>
  <c r="E74" i="2"/>
  <c r="O53" i="2"/>
  <c r="O23" i="2"/>
  <c r="O55" i="2"/>
  <c r="BP55" i="2" s="1"/>
  <c r="O17" i="2"/>
  <c r="O75" i="2"/>
  <c r="O41" i="2"/>
  <c r="O30" i="2"/>
  <c r="CA30" i="2" s="1"/>
  <c r="O44" i="2"/>
  <c r="CA44" i="2" s="1"/>
  <c r="O60" i="2"/>
  <c r="O76" i="2"/>
  <c r="CA76" i="2" s="1"/>
  <c r="O24" i="2"/>
  <c r="BP24" i="2" s="1"/>
  <c r="O42" i="2"/>
  <c r="CA42" i="2" s="1"/>
  <c r="O58" i="2"/>
  <c r="O74" i="2"/>
  <c r="E53" i="2"/>
  <c r="E23" i="2"/>
  <c r="E55" i="2"/>
  <c r="E17" i="2"/>
  <c r="E75" i="2"/>
  <c r="E41" i="2"/>
  <c r="E18" i="2"/>
  <c r="J18" i="2" s="1"/>
  <c r="BH18" i="2" s="1"/>
  <c r="E32" i="2"/>
  <c r="J32" i="2" s="1"/>
  <c r="BH32" i="2" s="1"/>
  <c r="E48" i="2"/>
  <c r="J48" i="2" s="1"/>
  <c r="BH48" i="2" s="1"/>
  <c r="E64" i="2"/>
  <c r="E80" i="2"/>
  <c r="E28" i="2"/>
  <c r="E46" i="2"/>
  <c r="E62" i="2"/>
  <c r="E78" i="2"/>
  <c r="O45" i="2"/>
  <c r="O15" i="2"/>
  <c r="BP15" i="2" s="1"/>
  <c r="O79" i="2"/>
  <c r="BP79" i="2" s="1"/>
  <c r="O47" i="2"/>
  <c r="BP47" i="2" s="1"/>
  <c r="O67" i="2"/>
  <c r="BP67" i="2" s="1"/>
  <c r="O33" i="2"/>
  <c r="O18" i="2"/>
  <c r="O32" i="2"/>
  <c r="O48" i="2"/>
  <c r="O64" i="2"/>
  <c r="O80" i="2"/>
  <c r="O28" i="2"/>
  <c r="CA28" i="2" s="1"/>
  <c r="O46" i="2"/>
  <c r="J46" i="2" s="1"/>
  <c r="BH46" i="2" s="1"/>
  <c r="O62" i="2"/>
  <c r="CA62" i="2" s="1"/>
  <c r="O78" i="2"/>
  <c r="E77" i="2"/>
  <c r="E45" i="2"/>
  <c r="E15" i="2"/>
  <c r="E79" i="2"/>
  <c r="E47" i="2"/>
  <c r="E67" i="2"/>
  <c r="E33" i="2"/>
  <c r="J33" i="2" s="1"/>
  <c r="BH33" i="2" s="1"/>
  <c r="E22" i="2"/>
  <c r="J22" i="2" s="1"/>
  <c r="BH22" i="2" s="1"/>
  <c r="E36" i="2"/>
  <c r="J36" i="2" s="1"/>
  <c r="BH36" i="2" s="1"/>
  <c r="E52" i="2"/>
  <c r="E68" i="2"/>
  <c r="E16" i="2"/>
  <c r="E34" i="2"/>
  <c r="E50" i="2"/>
  <c r="E66" i="2"/>
  <c r="O69" i="2"/>
  <c r="O39" i="2"/>
  <c r="J39" i="2" s="1"/>
  <c r="BH39" i="2" s="1"/>
  <c r="O71" i="2"/>
  <c r="O37" i="2"/>
  <c r="BP37" i="2" s="1"/>
  <c r="P15" i="2"/>
  <c r="CB15" i="2" s="1"/>
  <c r="P35" i="2"/>
  <c r="CB35" i="2" s="1"/>
  <c r="P41" i="2"/>
  <c r="BQ41" i="2" s="1"/>
  <c r="F63" i="2"/>
  <c r="P19" i="2"/>
  <c r="BQ19" i="2" s="1"/>
  <c r="F69" i="2"/>
  <c r="P25" i="2"/>
  <c r="BQ25" i="2" s="1"/>
  <c r="F47" i="2"/>
  <c r="P29" i="2"/>
  <c r="CB29" i="2" s="1"/>
  <c r="F53" i="2"/>
  <c r="P31" i="2"/>
  <c r="CB31" i="2" s="1"/>
  <c r="F49" i="2"/>
  <c r="Q33" i="2"/>
  <c r="T54" i="2"/>
  <c r="R27" i="2"/>
  <c r="R17" i="2"/>
  <c r="B70" i="2"/>
  <c r="R68" i="2"/>
  <c r="R44" i="2"/>
  <c r="R22" i="2"/>
  <c r="B43" i="2"/>
  <c r="B41" i="2"/>
  <c r="B53" i="2"/>
  <c r="B80" i="2"/>
  <c r="L55" i="2"/>
  <c r="BY55" i="2" s="1"/>
  <c r="T75" i="2"/>
  <c r="T67" i="2"/>
  <c r="T73" i="2"/>
  <c r="AP73" i="2" s="1"/>
  <c r="T45" i="2"/>
  <c r="R33" i="2"/>
  <c r="B47" i="2"/>
  <c r="B37" i="2"/>
  <c r="B28" i="2"/>
  <c r="T71" i="2"/>
  <c r="T63" i="2"/>
  <c r="R43" i="2"/>
  <c r="T77" i="2"/>
  <c r="T69" i="2"/>
  <c r="T49" i="2"/>
  <c r="B71" i="2"/>
  <c r="R60" i="2"/>
  <c r="B25" i="2"/>
  <c r="T16" i="2"/>
  <c r="B48" i="2"/>
  <c r="B65" i="2"/>
  <c r="B15" i="2"/>
  <c r="B30" i="2"/>
  <c r="B19" i="2"/>
  <c r="B75" i="2"/>
  <c r="B50" i="2"/>
  <c r="B68" i="2"/>
  <c r="T55" i="2"/>
  <c r="T47" i="2"/>
  <c r="R35" i="2"/>
  <c r="R23" i="2"/>
  <c r="R15" i="2"/>
  <c r="T65" i="2"/>
  <c r="T57" i="2"/>
  <c r="R41" i="2"/>
  <c r="R29" i="2"/>
  <c r="R21" i="2"/>
  <c r="R76" i="2"/>
  <c r="X76" i="2" s="1"/>
  <c r="T70" i="2"/>
  <c r="BB70" i="2" s="1"/>
  <c r="T62" i="2"/>
  <c r="AD62" i="2" s="1"/>
  <c r="R36" i="2"/>
  <c r="R30" i="2"/>
  <c r="T24" i="2"/>
  <c r="B17" i="2"/>
  <c r="T79" i="2"/>
  <c r="AP79" i="2" s="1"/>
  <c r="B49" i="2"/>
  <c r="B35" i="2"/>
  <c r="B59" i="2"/>
  <c r="B38" i="2"/>
  <c r="B18" i="2"/>
  <c r="B60" i="2"/>
  <c r="T59" i="2"/>
  <c r="T51" i="2"/>
  <c r="R39" i="2"/>
  <c r="R31" i="2"/>
  <c r="R19" i="2"/>
  <c r="T61" i="2"/>
  <c r="T53" i="2"/>
  <c r="R37" i="2"/>
  <c r="R25" i="2"/>
  <c r="R52" i="2"/>
  <c r="T46" i="2"/>
  <c r="Q41" i="2"/>
  <c r="B29" i="2"/>
  <c r="B69" i="2"/>
  <c r="B39" i="2"/>
  <c r="B16" i="2"/>
  <c r="B62" i="2"/>
  <c r="B36" i="2"/>
  <c r="L45" i="2"/>
  <c r="BY45" i="2" s="1"/>
  <c r="B63" i="2"/>
  <c r="B73" i="2"/>
  <c r="B27" i="2"/>
  <c r="B51" i="2"/>
  <c r="B21" i="2"/>
  <c r="B77" i="2"/>
  <c r="B45" i="2"/>
  <c r="B31" i="2"/>
  <c r="B20" i="2"/>
  <c r="B46" i="2"/>
  <c r="B66" i="2"/>
  <c r="B22" i="2"/>
  <c r="B44" i="2"/>
  <c r="B64" i="2"/>
  <c r="M71" i="2"/>
  <c r="M16" i="2"/>
  <c r="M42" i="2"/>
  <c r="M24" i="2"/>
  <c r="M35" i="2"/>
  <c r="M60" i="2"/>
  <c r="M62" i="2"/>
  <c r="M34" i="2"/>
  <c r="M79" i="2"/>
  <c r="M51" i="2"/>
  <c r="M23" i="2"/>
  <c r="M80" i="2"/>
  <c r="M59" i="2"/>
  <c r="M38" i="2"/>
  <c r="M73" i="2"/>
  <c r="M57" i="2"/>
  <c r="M41" i="2"/>
  <c r="M25" i="2"/>
  <c r="M67" i="2"/>
  <c r="M78" i="2"/>
  <c r="M20" i="2"/>
  <c r="M46" i="2"/>
  <c r="M55" i="2"/>
  <c r="M26" i="2"/>
  <c r="M72" i="2"/>
  <c r="M44" i="2"/>
  <c r="M17" i="2"/>
  <c r="M75" i="2"/>
  <c r="M54" i="2"/>
  <c r="M32" i="2"/>
  <c r="M69" i="2"/>
  <c r="M53" i="2"/>
  <c r="M37" i="2"/>
  <c r="M21" i="2"/>
  <c r="M56" i="2"/>
  <c r="M52" i="2"/>
  <c r="M63" i="2"/>
  <c r="M31" i="2"/>
  <c r="M76" i="2"/>
  <c r="M47" i="2"/>
  <c r="M19" i="2"/>
  <c r="M66" i="2"/>
  <c r="M36" i="2"/>
  <c r="M70" i="2"/>
  <c r="M48" i="2"/>
  <c r="M27" i="2"/>
  <c r="M15" i="2"/>
  <c r="M65" i="2"/>
  <c r="M49" i="2"/>
  <c r="M33" i="2"/>
  <c r="M28" i="2"/>
  <c r="M39" i="2"/>
  <c r="M50" i="2"/>
  <c r="M74" i="2"/>
  <c r="M18" i="2"/>
  <c r="M68" i="2"/>
  <c r="M40" i="2"/>
  <c r="M58" i="2"/>
  <c r="M30" i="2"/>
  <c r="M64" i="2"/>
  <c r="M43" i="2"/>
  <c r="M22" i="2"/>
  <c r="M77" i="2"/>
  <c r="M61" i="2"/>
  <c r="M45" i="2"/>
  <c r="M29" i="2"/>
  <c r="C61" i="2"/>
  <c r="C72" i="2"/>
  <c r="C16" i="2"/>
  <c r="C26" i="2"/>
  <c r="C50" i="2"/>
  <c r="C15" i="2"/>
  <c r="C53" i="2"/>
  <c r="C24" i="2"/>
  <c r="C70" i="2"/>
  <c r="C42" i="2"/>
  <c r="C78" i="2"/>
  <c r="C57" i="2"/>
  <c r="C36" i="2"/>
  <c r="C71" i="2"/>
  <c r="C55" i="2"/>
  <c r="C39" i="2"/>
  <c r="C23" i="2"/>
  <c r="C48" i="2"/>
  <c r="C76" i="2"/>
  <c r="C58" i="2"/>
  <c r="C69" i="2"/>
  <c r="C37" i="2"/>
  <c r="C74" i="2"/>
  <c r="C45" i="2"/>
  <c r="C17" i="2"/>
  <c r="C64" i="2"/>
  <c r="C34" i="2"/>
  <c r="C73" i="2"/>
  <c r="C52" i="2"/>
  <c r="C30" i="2"/>
  <c r="C67" i="2"/>
  <c r="C51" i="2"/>
  <c r="C35" i="2"/>
  <c r="C19" i="2"/>
  <c r="C18" i="2"/>
  <c r="C44" i="2"/>
  <c r="C54" i="2"/>
  <c r="C80" i="2"/>
  <c r="C22" i="2"/>
  <c r="C66" i="2"/>
  <c r="C38" i="2"/>
  <c r="C56" i="2"/>
  <c r="C28" i="2"/>
  <c r="C68" i="2"/>
  <c r="C46" i="2"/>
  <c r="C25" i="2"/>
  <c r="C79" i="2"/>
  <c r="C63" i="2"/>
  <c r="C47" i="2"/>
  <c r="C31" i="2"/>
  <c r="C33" i="2"/>
  <c r="C29" i="2"/>
  <c r="C40" i="2"/>
  <c r="C65" i="2"/>
  <c r="C60" i="2"/>
  <c r="C32" i="2"/>
  <c r="C77" i="2"/>
  <c r="C49" i="2"/>
  <c r="C21" i="2"/>
  <c r="C62" i="2"/>
  <c r="C41" i="2"/>
  <c r="C20" i="2"/>
  <c r="C75" i="2"/>
  <c r="C59" i="2"/>
  <c r="C43" i="2"/>
  <c r="C27" i="2"/>
  <c r="B79" i="2"/>
  <c r="L71" i="2"/>
  <c r="BN71" i="2" s="1"/>
  <c r="B55" i="2"/>
  <c r="L17" i="2"/>
  <c r="BY17" i="2" s="1"/>
  <c r="B57" i="2"/>
  <c r="L43" i="2"/>
  <c r="BY43" i="2" s="1"/>
  <c r="L35" i="2"/>
  <c r="BY35" i="2" s="1"/>
  <c r="B67" i="2"/>
  <c r="B33" i="2"/>
  <c r="B61" i="2"/>
  <c r="AG1" i="2"/>
  <c r="B34" i="2"/>
  <c r="B54" i="2"/>
  <c r="B78" i="2"/>
  <c r="B32" i="2"/>
  <c r="B52" i="2"/>
  <c r="B76" i="2"/>
  <c r="L33" i="2"/>
  <c r="BN33" i="2" s="1"/>
  <c r="L21" i="2"/>
  <c r="BN21" i="2" s="1"/>
  <c r="F79" i="2"/>
  <c r="F67" i="2"/>
  <c r="F51" i="2"/>
  <c r="F73" i="2"/>
  <c r="F57" i="2"/>
  <c r="L37" i="2"/>
  <c r="BN37" i="2" s="1"/>
  <c r="P49" i="2"/>
  <c r="CB49" i="2" s="1"/>
  <c r="L75" i="2"/>
  <c r="BY75" i="2" s="1"/>
  <c r="L67" i="2"/>
  <c r="BN67" i="2" s="1"/>
  <c r="L59" i="2"/>
  <c r="BY59" i="2" s="1"/>
  <c r="L41" i="2"/>
  <c r="L29" i="2"/>
  <c r="BN29" i="2" s="1"/>
  <c r="F71" i="2"/>
  <c r="F55" i="2"/>
  <c r="P33" i="2"/>
  <c r="CB33" i="2" s="1"/>
  <c r="P17" i="2"/>
  <c r="BQ17" i="2" s="1"/>
  <c r="F77" i="2"/>
  <c r="F61" i="2"/>
  <c r="F45" i="2"/>
  <c r="P39" i="2"/>
  <c r="CB39" i="2" s="1"/>
  <c r="P23" i="2"/>
  <c r="BQ23" i="2" s="1"/>
  <c r="L63" i="2"/>
  <c r="BY63" i="2" s="1"/>
  <c r="L47" i="2"/>
  <c r="BY47" i="2" s="1"/>
  <c r="L25" i="2"/>
  <c r="BY25" i="2" s="1"/>
  <c r="L73" i="2"/>
  <c r="BY73" i="2" s="1"/>
  <c r="L65" i="2"/>
  <c r="BN65" i="2" s="1"/>
  <c r="L57" i="2"/>
  <c r="L49" i="2"/>
  <c r="BN49" i="2" s="1"/>
  <c r="L27" i="2"/>
  <c r="BN27" i="2" s="1"/>
  <c r="L19" i="2"/>
  <c r="L77" i="2"/>
  <c r="L69" i="2"/>
  <c r="BY69" i="2" s="1"/>
  <c r="L61" i="2"/>
  <c r="BN61" i="2" s="1"/>
  <c r="L53" i="2"/>
  <c r="BN53" i="2" s="1"/>
  <c r="B23" i="2"/>
  <c r="B24" i="2"/>
  <c r="B42" i="2"/>
  <c r="B58" i="2"/>
  <c r="B74" i="2"/>
  <c r="B26" i="2"/>
  <c r="B40" i="2"/>
  <c r="B56" i="2"/>
  <c r="B72" i="2"/>
  <c r="F75" i="2"/>
  <c r="F59" i="2"/>
  <c r="P37" i="2"/>
  <c r="CB37" i="2" s="1"/>
  <c r="P21" i="2"/>
  <c r="CB21" i="2" s="1"/>
  <c r="F65" i="2"/>
  <c r="P43" i="2"/>
  <c r="CB43" i="2" s="1"/>
  <c r="P27" i="2"/>
  <c r="CB27" i="2" s="1"/>
  <c r="L79" i="2"/>
  <c r="BY79" i="2" s="1"/>
  <c r="P79" i="2"/>
  <c r="BQ79" i="2" s="1"/>
  <c r="BO77" i="2"/>
  <c r="BO73" i="2"/>
  <c r="BZ49" i="2"/>
  <c r="CB25" i="2"/>
  <c r="BZ47" i="2"/>
  <c r="BO47" i="2"/>
  <c r="BP73" i="2"/>
  <c r="CA73" i="2"/>
  <c r="CA49" i="2"/>
  <c r="S79" i="2"/>
  <c r="J75" i="2"/>
  <c r="BH75" i="2" s="1"/>
  <c r="S71" i="2"/>
  <c r="S63" i="2"/>
  <c r="J59" i="2"/>
  <c r="BH59" i="2" s="1"/>
  <c r="S55" i="2"/>
  <c r="S47" i="2"/>
  <c r="T40" i="2"/>
  <c r="T32" i="2"/>
  <c r="R24" i="2"/>
  <c r="R16" i="2"/>
  <c r="S18" i="2"/>
  <c r="S32" i="2"/>
  <c r="S48" i="2"/>
  <c r="S64" i="2"/>
  <c r="S80" i="2"/>
  <c r="S28" i="2"/>
  <c r="S46" i="2"/>
  <c r="S62" i="2"/>
  <c r="S78" i="2"/>
  <c r="CA22" i="2"/>
  <c r="BP22" i="2"/>
  <c r="BP36" i="2"/>
  <c r="BP44" i="2"/>
  <c r="BP60" i="2"/>
  <c r="CA68" i="2"/>
  <c r="CA34" i="2"/>
  <c r="BP34" i="2"/>
  <c r="BP50" i="2"/>
  <c r="CA58" i="2"/>
  <c r="BP58" i="2"/>
  <c r="CA66" i="2"/>
  <c r="BP66" i="2"/>
  <c r="CA74" i="2"/>
  <c r="BP74" i="2"/>
  <c r="Q79" i="2"/>
  <c r="T74" i="2"/>
  <c r="J69" i="2"/>
  <c r="BH69" i="2" s="1"/>
  <c r="S65" i="2"/>
  <c r="J61" i="2"/>
  <c r="BH61" i="2" s="1"/>
  <c r="S57" i="2"/>
  <c r="S49" i="2"/>
  <c r="J45" i="2"/>
  <c r="BH45" i="2" s="1"/>
  <c r="R40" i="2"/>
  <c r="Q37" i="2"/>
  <c r="R32" i="2"/>
  <c r="Q25" i="2"/>
  <c r="Q17" i="2"/>
  <c r="R77" i="2"/>
  <c r="R74" i="2"/>
  <c r="R66" i="2"/>
  <c r="R58" i="2"/>
  <c r="R50" i="2"/>
  <c r="S41" i="2"/>
  <c r="S33" i="2"/>
  <c r="S29" i="2"/>
  <c r="S21" i="2"/>
  <c r="Q28" i="2"/>
  <c r="Q46" i="2"/>
  <c r="Q62" i="2"/>
  <c r="Q78" i="2"/>
  <c r="Q30" i="2"/>
  <c r="Q44" i="2"/>
  <c r="Q60" i="2"/>
  <c r="Q76" i="2"/>
  <c r="P75" i="2"/>
  <c r="D73" i="2"/>
  <c r="R69" i="2"/>
  <c r="P67" i="2"/>
  <c r="D65" i="2"/>
  <c r="R61" i="2"/>
  <c r="P59" i="2"/>
  <c r="D57" i="2"/>
  <c r="R53" i="2"/>
  <c r="P51" i="2"/>
  <c r="D49" i="2"/>
  <c r="R45" i="2"/>
  <c r="N43" i="2"/>
  <c r="F41" i="2"/>
  <c r="T37" i="2"/>
  <c r="N35" i="2"/>
  <c r="F33" i="2"/>
  <c r="T29" i="2"/>
  <c r="N27" i="2"/>
  <c r="F25" i="2"/>
  <c r="T21" i="2"/>
  <c r="N19" i="2"/>
  <c r="F17" i="2"/>
  <c r="D79" i="2"/>
  <c r="R75" i="2"/>
  <c r="P73" i="2"/>
  <c r="D71" i="2"/>
  <c r="R67" i="2"/>
  <c r="P65" i="2"/>
  <c r="D63" i="2"/>
  <c r="R59" i="2"/>
  <c r="P57" i="2"/>
  <c r="D55" i="2"/>
  <c r="R51" i="2"/>
  <c r="D47" i="2"/>
  <c r="T43" i="2"/>
  <c r="N41" i="2"/>
  <c r="I41" i="2" s="1"/>
  <c r="BG41" i="2" s="1"/>
  <c r="F39" i="2"/>
  <c r="T35" i="2"/>
  <c r="N33" i="2"/>
  <c r="I33" i="2" s="1"/>
  <c r="BG33" i="2" s="1"/>
  <c r="F31" i="2"/>
  <c r="T27" i="2"/>
  <c r="N25" i="2"/>
  <c r="F23" i="2"/>
  <c r="T19" i="2"/>
  <c r="N17" i="2"/>
  <c r="F15" i="2"/>
  <c r="S77" i="2"/>
  <c r="S69" i="2"/>
  <c r="S61" i="2"/>
  <c r="S53" i="2"/>
  <c r="S45" i="2"/>
  <c r="T42" i="2"/>
  <c r="T34" i="2"/>
  <c r="Q29" i="2"/>
  <c r="Q21" i="2"/>
  <c r="F74" i="2"/>
  <c r="F66" i="2"/>
  <c r="F58" i="2"/>
  <c r="F50" i="2"/>
  <c r="F38" i="2"/>
  <c r="F28" i="2"/>
  <c r="F20" i="2"/>
  <c r="F76" i="2"/>
  <c r="F68" i="2"/>
  <c r="F60" i="2"/>
  <c r="F52" i="2"/>
  <c r="F44" i="2"/>
  <c r="F36" i="2"/>
  <c r="F30" i="2"/>
  <c r="F22" i="2"/>
  <c r="F78" i="2"/>
  <c r="F70" i="2"/>
  <c r="F62" i="2"/>
  <c r="F54" i="2"/>
  <c r="F46" i="2"/>
  <c r="F42" i="2"/>
  <c r="F34" i="2"/>
  <c r="F24" i="2"/>
  <c r="F16" i="2"/>
  <c r="F80" i="2"/>
  <c r="F72" i="2"/>
  <c r="F64" i="2"/>
  <c r="F56" i="2"/>
  <c r="F48" i="2"/>
  <c r="F40" i="2"/>
  <c r="F32" i="2"/>
  <c r="F26" i="2"/>
  <c r="F18" i="2"/>
  <c r="R78" i="2"/>
  <c r="R70" i="2"/>
  <c r="R62" i="2"/>
  <c r="R54" i="2"/>
  <c r="R46" i="2"/>
  <c r="R42" i="2"/>
  <c r="Q39" i="2"/>
  <c r="R34" i="2"/>
  <c r="Q31" i="2"/>
  <c r="Q23" i="2"/>
  <c r="Q15" i="2"/>
  <c r="S22" i="2"/>
  <c r="S36" i="2"/>
  <c r="S52" i="2"/>
  <c r="S68" i="2"/>
  <c r="S16" i="2"/>
  <c r="S34" i="2"/>
  <c r="S50" i="2"/>
  <c r="S66" i="2"/>
  <c r="J26" i="2"/>
  <c r="BH26" i="2" s="1"/>
  <c r="J20" i="2"/>
  <c r="BH20" i="2" s="1"/>
  <c r="J78" i="2"/>
  <c r="BH78" i="2" s="1"/>
  <c r="R72" i="2"/>
  <c r="R64" i="2"/>
  <c r="R56" i="2"/>
  <c r="L51" i="2"/>
  <c r="R48" i="2"/>
  <c r="S43" i="2"/>
  <c r="S35" i="2"/>
  <c r="CA31" i="2"/>
  <c r="T28" i="2"/>
  <c r="T20" i="2"/>
  <c r="Q73" i="2"/>
  <c r="Q65" i="2"/>
  <c r="Q57" i="2"/>
  <c r="Q49" i="2"/>
  <c r="L39" i="2"/>
  <c r="J37" i="2"/>
  <c r="BH37" i="2" s="1"/>
  <c r="L31" i="2"/>
  <c r="R28" i="2"/>
  <c r="L23" i="2"/>
  <c r="R20" i="2"/>
  <c r="L15" i="2"/>
  <c r="Q16" i="2"/>
  <c r="Q34" i="2"/>
  <c r="Q50" i="2"/>
  <c r="Q66" i="2"/>
  <c r="Q18" i="2"/>
  <c r="Q32" i="2"/>
  <c r="Q48" i="2"/>
  <c r="Q64" i="2"/>
  <c r="Q80" i="2"/>
  <c r="L20" i="2"/>
  <c r="L28" i="2"/>
  <c r="L38" i="2"/>
  <c r="L46" i="2"/>
  <c r="L54" i="2"/>
  <c r="L62" i="2"/>
  <c r="L70" i="2"/>
  <c r="L78" i="2"/>
  <c r="L22" i="2"/>
  <c r="L30" i="2"/>
  <c r="L36" i="2"/>
  <c r="L44" i="2"/>
  <c r="L52" i="2"/>
  <c r="L60" i="2"/>
  <c r="L68" i="2"/>
  <c r="L76" i="2"/>
  <c r="AI1" i="2"/>
  <c r="BZ69" i="2"/>
  <c r="BZ61" i="2"/>
  <c r="BO61" i="2"/>
  <c r="BZ53" i="2"/>
  <c r="BO53" i="2"/>
  <c r="BZ45" i="2"/>
  <c r="BO45" i="2"/>
  <c r="BZ75" i="2"/>
  <c r="BO75" i="2"/>
  <c r="BZ67" i="2"/>
  <c r="BO67" i="2"/>
  <c r="BZ59" i="2"/>
  <c r="BO59" i="2"/>
  <c r="BZ51" i="2"/>
  <c r="CB19" i="2"/>
  <c r="CA27" i="2"/>
  <c r="BP19" i="2"/>
  <c r="CA19" i="2"/>
  <c r="P74" i="2"/>
  <c r="P66" i="2"/>
  <c r="P58" i="2"/>
  <c r="P50" i="2"/>
  <c r="P38" i="2"/>
  <c r="P28" i="2"/>
  <c r="P20" i="2"/>
  <c r="P76" i="2"/>
  <c r="P68" i="2"/>
  <c r="P60" i="2"/>
  <c r="P52" i="2"/>
  <c r="P44" i="2"/>
  <c r="P36" i="2"/>
  <c r="P30" i="2"/>
  <c r="P22" i="2"/>
  <c r="P78" i="2"/>
  <c r="P70" i="2"/>
  <c r="P62" i="2"/>
  <c r="P54" i="2"/>
  <c r="P46" i="2"/>
  <c r="P42" i="2"/>
  <c r="P34" i="2"/>
  <c r="P24" i="2"/>
  <c r="P16" i="2"/>
  <c r="P80" i="2"/>
  <c r="P72" i="2"/>
  <c r="P64" i="2"/>
  <c r="P56" i="2"/>
  <c r="P48" i="2"/>
  <c r="P40" i="2"/>
  <c r="P32" i="2"/>
  <c r="P26" i="2"/>
  <c r="P18" i="2"/>
  <c r="Q77" i="2"/>
  <c r="Q69" i="2"/>
  <c r="Q61" i="2"/>
  <c r="Q53" i="2"/>
  <c r="Q45" i="2"/>
  <c r="BP41" i="2"/>
  <c r="CA41" i="2"/>
  <c r="S37" i="2"/>
  <c r="BP33" i="2"/>
  <c r="CA33" i="2"/>
  <c r="BP29" i="2"/>
  <c r="CA29" i="2"/>
  <c r="T26" i="2"/>
  <c r="T18" i="2"/>
  <c r="S26" i="2"/>
  <c r="S40" i="2"/>
  <c r="S56" i="2"/>
  <c r="S72" i="2"/>
  <c r="S20" i="2"/>
  <c r="S38" i="2"/>
  <c r="S54" i="2"/>
  <c r="S70" i="2"/>
  <c r="CA18" i="2"/>
  <c r="BP18" i="2"/>
  <c r="CA26" i="2"/>
  <c r="BP26" i="2"/>
  <c r="CA32" i="2"/>
  <c r="BP32" i="2"/>
  <c r="CA40" i="2"/>
  <c r="BP40" i="2"/>
  <c r="CA48" i="2"/>
  <c r="BP48" i="2"/>
  <c r="CA64" i="2"/>
  <c r="BP64" i="2"/>
  <c r="CA72" i="2"/>
  <c r="BP72" i="2"/>
  <c r="CA54" i="2"/>
  <c r="CA78" i="2"/>
  <c r="BP78" i="2"/>
  <c r="Q71" i="2"/>
  <c r="Q63" i="2"/>
  <c r="Q55" i="2"/>
  <c r="Q47" i="2"/>
  <c r="J31" i="2"/>
  <c r="BH31" i="2" s="1"/>
  <c r="S27" i="2"/>
  <c r="S19" i="2"/>
  <c r="T76" i="2"/>
  <c r="BP71" i="2"/>
  <c r="CA71" i="2"/>
  <c r="T68" i="2"/>
  <c r="BP63" i="2"/>
  <c r="CA63" i="2"/>
  <c r="T60" i="2"/>
  <c r="T52" i="2"/>
  <c r="CA47" i="2"/>
  <c r="T44" i="2"/>
  <c r="T36" i="2"/>
  <c r="Q27" i="2"/>
  <c r="Q19" i="2"/>
  <c r="Q20" i="2"/>
  <c r="Q38" i="2"/>
  <c r="Q54" i="2"/>
  <c r="Q70" i="2"/>
  <c r="Q22" i="2"/>
  <c r="Q36" i="2"/>
  <c r="Q52" i="2"/>
  <c r="Q68" i="2"/>
  <c r="D77" i="2"/>
  <c r="R73" i="2"/>
  <c r="P71" i="2"/>
  <c r="D69" i="2"/>
  <c r="R65" i="2"/>
  <c r="P63" i="2"/>
  <c r="D61" i="2"/>
  <c r="R57" i="2"/>
  <c r="P55" i="2"/>
  <c r="D53" i="2"/>
  <c r="R49" i="2"/>
  <c r="P47" i="2"/>
  <c r="D45" i="2"/>
  <c r="T41" i="2"/>
  <c r="N39" i="2"/>
  <c r="F37" i="2"/>
  <c r="T33" i="2"/>
  <c r="N31" i="2"/>
  <c r="F29" i="2"/>
  <c r="T25" i="2"/>
  <c r="N23" i="2"/>
  <c r="F21" i="2"/>
  <c r="T17" i="2"/>
  <c r="N15" i="2"/>
  <c r="I15" i="2" s="1"/>
  <c r="BG15" i="2" s="1"/>
  <c r="R79" i="2"/>
  <c r="P77" i="2"/>
  <c r="D75" i="2"/>
  <c r="R71" i="2"/>
  <c r="P69" i="2"/>
  <c r="K69" i="2" s="1"/>
  <c r="BI69" i="2" s="1"/>
  <c r="D67" i="2"/>
  <c r="R63" i="2"/>
  <c r="P61" i="2"/>
  <c r="D59" i="2"/>
  <c r="R55" i="2"/>
  <c r="P53" i="2"/>
  <c r="D51" i="2"/>
  <c r="R47" i="2"/>
  <c r="P45" i="2"/>
  <c r="F43" i="2"/>
  <c r="T39" i="2"/>
  <c r="N37" i="2"/>
  <c r="I37" i="2" s="1"/>
  <c r="BG37" i="2" s="1"/>
  <c r="F35" i="2"/>
  <c r="T31" i="2"/>
  <c r="N29" i="2"/>
  <c r="I29" i="2" s="1"/>
  <c r="BG29" i="2" s="1"/>
  <c r="F27" i="2"/>
  <c r="T23" i="2"/>
  <c r="N21" i="2"/>
  <c r="F19" i="2"/>
  <c r="T15" i="2"/>
  <c r="Q75" i="2"/>
  <c r="Q67" i="2"/>
  <c r="Q59" i="2"/>
  <c r="Q51" i="2"/>
  <c r="BP43" i="2"/>
  <c r="CA43" i="2"/>
  <c r="S39" i="2"/>
  <c r="BP35" i="2"/>
  <c r="CA35" i="2"/>
  <c r="S31" i="2"/>
  <c r="J27" i="2"/>
  <c r="BH27" i="2" s="1"/>
  <c r="S23" i="2"/>
  <c r="S15" i="2"/>
  <c r="AO1" i="2"/>
  <c r="N80" i="2"/>
  <c r="N72" i="2"/>
  <c r="N64" i="2"/>
  <c r="N56" i="2"/>
  <c r="N48" i="2"/>
  <c r="N40" i="2"/>
  <c r="N32" i="2"/>
  <c r="N26" i="2"/>
  <c r="N18" i="2"/>
  <c r="N74" i="2"/>
  <c r="N66" i="2"/>
  <c r="N58" i="2"/>
  <c r="N50" i="2"/>
  <c r="N38" i="2"/>
  <c r="N28" i="2"/>
  <c r="N20" i="2"/>
  <c r="AP1" i="2"/>
  <c r="N76" i="2"/>
  <c r="N68" i="2"/>
  <c r="N60" i="2"/>
  <c r="N52" i="2"/>
  <c r="N44" i="2"/>
  <c r="N36" i="2"/>
  <c r="N30" i="2"/>
  <c r="N22" i="2"/>
  <c r="N78" i="2"/>
  <c r="N70" i="2"/>
  <c r="N62" i="2"/>
  <c r="N54" i="2"/>
  <c r="N46" i="2"/>
  <c r="N42" i="2"/>
  <c r="N34" i="2"/>
  <c r="N24" i="2"/>
  <c r="N16" i="2"/>
  <c r="D80" i="2"/>
  <c r="D72" i="2"/>
  <c r="D64" i="2"/>
  <c r="D56" i="2"/>
  <c r="D48" i="2"/>
  <c r="D40" i="2"/>
  <c r="D32" i="2"/>
  <c r="D26" i="2"/>
  <c r="D18" i="2"/>
  <c r="AH1" i="2"/>
  <c r="D74" i="2"/>
  <c r="D66" i="2"/>
  <c r="D58" i="2"/>
  <c r="D50" i="2"/>
  <c r="D38" i="2"/>
  <c r="D28" i="2"/>
  <c r="D20" i="2"/>
  <c r="D76" i="2"/>
  <c r="D68" i="2"/>
  <c r="D60" i="2"/>
  <c r="D52" i="2"/>
  <c r="D44" i="2"/>
  <c r="D36" i="2"/>
  <c r="D30" i="2"/>
  <c r="D22" i="2"/>
  <c r="D78" i="2"/>
  <c r="D70" i="2"/>
  <c r="D62" i="2"/>
  <c r="D54" i="2"/>
  <c r="D46" i="2"/>
  <c r="D42" i="2"/>
  <c r="D34" i="2"/>
  <c r="D24" i="2"/>
  <c r="D16" i="2"/>
  <c r="T80" i="2"/>
  <c r="BP75" i="2"/>
  <c r="CA75" i="2"/>
  <c r="T72" i="2"/>
  <c r="T64" i="2"/>
  <c r="BP59" i="2"/>
  <c r="CA59" i="2"/>
  <c r="T56" i="2"/>
  <c r="T48" i="2"/>
  <c r="J41" i="2"/>
  <c r="BH41" i="2" s="1"/>
  <c r="J29" i="2"/>
  <c r="BH29" i="2" s="1"/>
  <c r="S25" i="2"/>
  <c r="S17" i="2"/>
  <c r="AQ1" i="2"/>
  <c r="S30" i="2"/>
  <c r="S44" i="2"/>
  <c r="S60" i="2"/>
  <c r="S76" i="2"/>
  <c r="S24" i="2"/>
  <c r="S42" i="2"/>
  <c r="S58" i="2"/>
  <c r="S74" i="2"/>
  <c r="J50" i="2"/>
  <c r="BH50" i="2" s="1"/>
  <c r="J58" i="2"/>
  <c r="BH58" i="2" s="1"/>
  <c r="J66" i="2"/>
  <c r="BH66" i="2" s="1"/>
  <c r="R80" i="2"/>
  <c r="BP69" i="2"/>
  <c r="CA69" i="2"/>
  <c r="T66" i="2"/>
  <c r="T58" i="2"/>
  <c r="T50" i="2"/>
  <c r="BP45" i="2"/>
  <c r="CA45" i="2"/>
  <c r="T38" i="2"/>
  <c r="R26" i="2"/>
  <c r="R18" i="2"/>
  <c r="S75" i="2"/>
  <c r="S67" i="2"/>
  <c r="J63" i="2"/>
  <c r="BH63" i="2" s="1"/>
  <c r="S59" i="2"/>
  <c r="S51" i="2"/>
  <c r="Q43" i="2"/>
  <c r="R38" i="2"/>
  <c r="Q35" i="2"/>
  <c r="T30" i="2"/>
  <c r="T22" i="2"/>
  <c r="BP17" i="2"/>
  <c r="CA17" i="2"/>
  <c r="Q24" i="2"/>
  <c r="Q42" i="2"/>
  <c r="Q58" i="2"/>
  <c r="Q74" i="2"/>
  <c r="Q26" i="2"/>
  <c r="Q40" i="2"/>
  <c r="Q56" i="2"/>
  <c r="Q72" i="2"/>
  <c r="L16" i="2"/>
  <c r="L24" i="2"/>
  <c r="L34" i="2"/>
  <c r="L42" i="2"/>
  <c r="L50" i="2"/>
  <c r="L58" i="2"/>
  <c r="L66" i="2"/>
  <c r="L74" i="2"/>
  <c r="L18" i="2"/>
  <c r="L26" i="2"/>
  <c r="L32" i="2"/>
  <c r="L40" i="2"/>
  <c r="L48" i="2"/>
  <c r="L56" i="2"/>
  <c r="L64" i="2"/>
  <c r="L72" i="2"/>
  <c r="L80" i="2"/>
  <c r="S73" i="2"/>
  <c r="AP78" i="2"/>
  <c r="AR78" i="2"/>
  <c r="AD78" i="2"/>
  <c r="BB78" i="2"/>
  <c r="AF78" i="2"/>
  <c r="BD78" i="2"/>
  <c r="BB16" i="2"/>
  <c r="AV30" i="2"/>
  <c r="AJ30" i="2"/>
  <c r="AJ29" i="2"/>
  <c r="BB40" i="2"/>
  <c r="AV35" i="2"/>
  <c r="AP31" i="2"/>
  <c r="BB35" i="2"/>
  <c r="AV36" i="2"/>
  <c r="AV32" i="2"/>
  <c r="BB33" i="2"/>
  <c r="BB32" i="2"/>
  <c r="AD42" i="2"/>
  <c r="X33" i="2"/>
  <c r="AJ38" i="2"/>
  <c r="AD35" i="2"/>
  <c r="BB36" i="2"/>
  <c r="AJ41" i="2"/>
  <c r="AV33" i="2"/>
  <c r="X42" i="2"/>
  <c r="BB31" i="2"/>
  <c r="BB37" i="2"/>
  <c r="AJ31" i="2"/>
  <c r="AP39" i="2"/>
  <c r="BB41" i="2"/>
  <c r="AJ33" i="2"/>
  <c r="AP34" i="2"/>
  <c r="AJ34" i="2"/>
  <c r="X39" i="2"/>
  <c r="X37" i="2"/>
  <c r="X40" i="2"/>
  <c r="AP38" i="2"/>
  <c r="X27" i="2"/>
  <c r="AD24" i="2"/>
  <c r="X25" i="2"/>
  <c r="AV25" i="2"/>
  <c r="AJ19" i="2"/>
  <c r="X22" i="2"/>
  <c r="AV27" i="2"/>
  <c r="AJ27" i="2"/>
  <c r="AV23" i="2"/>
  <c r="AJ23" i="2"/>
  <c r="X23" i="2"/>
  <c r="AJ25" i="2"/>
  <c r="H65" i="2" l="1"/>
  <c r="H17" i="2"/>
  <c r="H79" i="2"/>
  <c r="H64" i="2"/>
  <c r="J42" i="2"/>
  <c r="BH42" i="2" s="1"/>
  <c r="CA61" i="2"/>
  <c r="J24" i="2"/>
  <c r="BH24" i="2" s="1"/>
  <c r="J15" i="2"/>
  <c r="BH15" i="2" s="1"/>
  <c r="BP56" i="2"/>
  <c r="CA39" i="2"/>
  <c r="J56" i="2"/>
  <c r="BH56" i="2" s="1"/>
  <c r="BO55" i="2"/>
  <c r="J67" i="2"/>
  <c r="BH67" i="2" s="1"/>
  <c r="I17" i="2"/>
  <c r="BG17" i="2" s="1"/>
  <c r="CA55" i="2"/>
  <c r="BP62" i="2"/>
  <c r="BP39" i="2"/>
  <c r="I43" i="2"/>
  <c r="BG43" i="2" s="1"/>
  <c r="BP42" i="2"/>
  <c r="H51" i="2"/>
  <c r="J47" i="2"/>
  <c r="BH47" i="2" s="1"/>
  <c r="J35" i="2"/>
  <c r="BH35" i="2" s="1"/>
  <c r="H69" i="2"/>
  <c r="J79" i="2"/>
  <c r="BH79" i="2" s="1"/>
  <c r="J62" i="2"/>
  <c r="BH62" i="2" s="1"/>
  <c r="H66" i="2"/>
  <c r="BP20" i="2"/>
  <c r="CA15" i="2"/>
  <c r="CA24" i="2"/>
  <c r="CA57" i="2"/>
  <c r="H23" i="2"/>
  <c r="J28" i="2"/>
  <c r="BH28" i="2" s="1"/>
  <c r="J17" i="2"/>
  <c r="BH17" i="2" s="1"/>
  <c r="J19" i="2"/>
  <c r="BH19" i="2" s="1"/>
  <c r="J65" i="2"/>
  <c r="BH65" i="2" s="1"/>
  <c r="J80" i="2"/>
  <c r="BH80" i="2" s="1"/>
  <c r="J40" i="2"/>
  <c r="BH40" i="2" s="1"/>
  <c r="F8" i="74"/>
  <c r="F9" i="74" s="1"/>
  <c r="G8" i="74"/>
  <c r="G9" i="74" s="1"/>
  <c r="CA37" i="2"/>
  <c r="BP30" i="2"/>
  <c r="J64" i="2"/>
  <c r="BH64" i="2" s="1"/>
  <c r="J74" i="2"/>
  <c r="BH74" i="2" s="1"/>
  <c r="J25" i="2"/>
  <c r="BH25" i="2" s="1"/>
  <c r="J72" i="2"/>
  <c r="BH72" i="2" s="1"/>
  <c r="J71" i="2"/>
  <c r="BH71" i="2" s="1"/>
  <c r="J57" i="2"/>
  <c r="BH57" i="2" s="1"/>
  <c r="J73" i="2"/>
  <c r="BH73" i="2" s="1"/>
  <c r="J77" i="2"/>
  <c r="BH77" i="2" s="1"/>
  <c r="CB41" i="2"/>
  <c r="BQ31" i="2"/>
  <c r="BN55" i="2"/>
  <c r="BS55" i="2" s="1"/>
  <c r="CA52" i="2"/>
  <c r="CA25" i="2"/>
  <c r="J52" i="2"/>
  <c r="BH52" i="2" s="1"/>
  <c r="BP80" i="2"/>
  <c r="BO57" i="2"/>
  <c r="BP25" i="2"/>
  <c r="CA80" i="2"/>
  <c r="BQ29" i="2"/>
  <c r="BT29" i="2" s="1"/>
  <c r="BO65" i="2"/>
  <c r="BQ15" i="2"/>
  <c r="CA79" i="2"/>
  <c r="BP38" i="2"/>
  <c r="G55" i="2"/>
  <c r="BF55" i="2" s="1"/>
  <c r="J23" i="2"/>
  <c r="BH23" i="2" s="1"/>
  <c r="J44" i="2"/>
  <c r="BH44" i="2" s="1"/>
  <c r="J21" i="2"/>
  <c r="BH21" i="2" s="1"/>
  <c r="J38" i="2"/>
  <c r="BH38" i="2" s="1"/>
  <c r="J16" i="2"/>
  <c r="BH16" i="2" s="1"/>
  <c r="J34" i="2"/>
  <c r="BH34" i="2" s="1"/>
  <c r="J55" i="2"/>
  <c r="BH55" i="2" s="1"/>
  <c r="BK55" i="2" s="1"/>
  <c r="J60" i="2"/>
  <c r="BH60" i="2" s="1"/>
  <c r="J53" i="2"/>
  <c r="BH53" i="2" s="1"/>
  <c r="J30" i="2"/>
  <c r="BH30" i="2" s="1"/>
  <c r="J43" i="2"/>
  <c r="BH43" i="2" s="1"/>
  <c r="G45" i="2"/>
  <c r="BF45" i="2" s="1"/>
  <c r="CA46" i="2"/>
  <c r="CA23" i="2"/>
  <c r="J70" i="2"/>
  <c r="BH70" i="2" s="1"/>
  <c r="I35" i="2"/>
  <c r="BG35" i="2" s="1"/>
  <c r="CA60" i="2"/>
  <c r="BP65" i="2"/>
  <c r="BZ71" i="2"/>
  <c r="BP46" i="2"/>
  <c r="G18" i="2"/>
  <c r="BF18" i="2" s="1"/>
  <c r="CA67" i="2"/>
  <c r="BP70" i="2"/>
  <c r="BP23" i="2"/>
  <c r="BP16" i="2"/>
  <c r="J51" i="2"/>
  <c r="BH51" i="2" s="1"/>
  <c r="BO79" i="2"/>
  <c r="CA65" i="2"/>
  <c r="CA53" i="2"/>
  <c r="CA21" i="2"/>
  <c r="J54" i="2"/>
  <c r="BH54" i="2" s="1"/>
  <c r="I19" i="2"/>
  <c r="BG19" i="2" s="1"/>
  <c r="BJ19" i="2" s="1"/>
  <c r="CA16" i="2"/>
  <c r="BP53" i="2"/>
  <c r="J76" i="2"/>
  <c r="BH76" i="2" s="1"/>
  <c r="CA51" i="2"/>
  <c r="BP28" i="2"/>
  <c r="BP21" i="2"/>
  <c r="BQ35" i="2"/>
  <c r="BP76" i="2"/>
  <c r="J68" i="2"/>
  <c r="BH68" i="2" s="1"/>
  <c r="I39" i="2"/>
  <c r="BG39" i="2" s="1"/>
  <c r="BO63" i="2"/>
  <c r="I27" i="2"/>
  <c r="BG27" i="2" s="1"/>
  <c r="CB79" i="2"/>
  <c r="G76" i="2"/>
  <c r="BF76" i="2" s="1"/>
  <c r="BK76" i="2" s="1"/>
  <c r="G50" i="2"/>
  <c r="BF50" i="2" s="1"/>
  <c r="BK50" i="2" s="1"/>
  <c r="BN75" i="2"/>
  <c r="BS75" i="2" s="1"/>
  <c r="CB17" i="2"/>
  <c r="H29" i="2"/>
  <c r="H44" i="2"/>
  <c r="G41" i="2"/>
  <c r="BF41" i="2" s="1"/>
  <c r="BK41" i="2" s="1"/>
  <c r="K75" i="2"/>
  <c r="BI75" i="2" s="1"/>
  <c r="CA77" i="2"/>
  <c r="H77" i="2"/>
  <c r="BK45" i="2"/>
  <c r="BK18" i="2"/>
  <c r="H80" i="2"/>
  <c r="H36" i="2"/>
  <c r="K49" i="2"/>
  <c r="BI49" i="2" s="1"/>
  <c r="BL49" i="2" s="1"/>
  <c r="H32" i="2"/>
  <c r="G33" i="2"/>
  <c r="BF33" i="2" s="1"/>
  <c r="BK33" i="2" s="1"/>
  <c r="BY29" i="2"/>
  <c r="BN45" i="2"/>
  <c r="BS45" i="2" s="1"/>
  <c r="BN69" i="2"/>
  <c r="BR69" i="2" s="1"/>
  <c r="BY33" i="2"/>
  <c r="BQ27" i="2"/>
  <c r="BT27" i="2" s="1"/>
  <c r="BQ37" i="2"/>
  <c r="BT37" i="2" s="1"/>
  <c r="BN25" i="2"/>
  <c r="G60" i="2"/>
  <c r="BF60" i="2" s="1"/>
  <c r="BK60" i="2" s="1"/>
  <c r="G30" i="2"/>
  <c r="BF30" i="2" s="1"/>
  <c r="BY49" i="2"/>
  <c r="BQ39" i="2"/>
  <c r="H43" i="2"/>
  <c r="H35" i="2"/>
  <c r="AM1" i="2"/>
  <c r="G78" i="2"/>
  <c r="BF78" i="2" s="1"/>
  <c r="BK78" i="2" s="1"/>
  <c r="G15" i="2"/>
  <c r="BF15" i="2" s="1"/>
  <c r="BK15" i="2" s="1"/>
  <c r="BN17" i="2"/>
  <c r="BS17" i="2" s="1"/>
  <c r="BN43" i="2"/>
  <c r="BS43" i="2" s="1"/>
  <c r="G43" i="2"/>
  <c r="BF43" i="2" s="1"/>
  <c r="CB23" i="2"/>
  <c r="G80" i="2"/>
  <c r="BF80" i="2" s="1"/>
  <c r="BK80" i="2" s="1"/>
  <c r="G48" i="2"/>
  <c r="BF48" i="2" s="1"/>
  <c r="BK48" i="2" s="1"/>
  <c r="G62" i="2"/>
  <c r="BF62" i="2" s="1"/>
  <c r="BK62" i="2" s="1"/>
  <c r="G28" i="2"/>
  <c r="BF28" i="2" s="1"/>
  <c r="K57" i="2"/>
  <c r="BI57" i="2" s="1"/>
  <c r="G61" i="2"/>
  <c r="BF61" i="2" s="1"/>
  <c r="BK61" i="2" s="1"/>
  <c r="BN35" i="2"/>
  <c r="BS35" i="2" s="1"/>
  <c r="H67" i="2"/>
  <c r="H55" i="2"/>
  <c r="G44" i="2"/>
  <c r="BF44" i="2" s="1"/>
  <c r="BN79" i="2"/>
  <c r="BT79" i="2" s="1"/>
  <c r="G31" i="2"/>
  <c r="BF31" i="2" s="1"/>
  <c r="BK31" i="2" s="1"/>
  <c r="BN73" i="2"/>
  <c r="BR73" i="2" s="1"/>
  <c r="BY27" i="2"/>
  <c r="K73" i="2"/>
  <c r="BI73" i="2" s="1"/>
  <c r="H21" i="2"/>
  <c r="H60" i="2"/>
  <c r="H33" i="2"/>
  <c r="H22" i="2"/>
  <c r="H74" i="2"/>
  <c r="H16" i="2"/>
  <c r="G35" i="2"/>
  <c r="BF35" i="2" s="1"/>
  <c r="G16" i="2"/>
  <c r="BF16" i="2" s="1"/>
  <c r="BK16" i="2" s="1"/>
  <c r="K71" i="2"/>
  <c r="BI71" i="2" s="1"/>
  <c r="BY71" i="2"/>
  <c r="BR67" i="2"/>
  <c r="BQ21" i="2"/>
  <c r="BT21" i="2" s="1"/>
  <c r="H27" i="2"/>
  <c r="H31" i="2"/>
  <c r="H25" i="2"/>
  <c r="G71" i="2"/>
  <c r="BF71" i="2" s="1"/>
  <c r="G27" i="2"/>
  <c r="BF27" i="2" s="1"/>
  <c r="BY61" i="2"/>
  <c r="G19" i="2"/>
  <c r="BF19" i="2" s="1"/>
  <c r="BK19" i="2" s="1"/>
  <c r="H46" i="2"/>
  <c r="H38" i="2"/>
  <c r="G29" i="2"/>
  <c r="BF29" i="2" s="1"/>
  <c r="BK29" i="2" s="1"/>
  <c r="G75" i="2"/>
  <c r="BF75" i="2" s="1"/>
  <c r="G49" i="2"/>
  <c r="BF49" i="2" s="1"/>
  <c r="BK49" i="2" s="1"/>
  <c r="G69" i="2"/>
  <c r="BF69" i="2" s="1"/>
  <c r="BK69" i="2" s="1"/>
  <c r="G25" i="2"/>
  <c r="BF25" i="2" s="1"/>
  <c r="BK25" i="2" s="1"/>
  <c r="K59" i="2"/>
  <c r="BI59" i="2" s="1"/>
  <c r="G57" i="2"/>
  <c r="BF57" i="2" s="1"/>
  <c r="H20" i="2"/>
  <c r="H49" i="2"/>
  <c r="H56" i="2"/>
  <c r="H19" i="2"/>
  <c r="H30" i="2"/>
  <c r="H37" i="2"/>
  <c r="H71" i="2"/>
  <c r="H42" i="2"/>
  <c r="H61" i="2"/>
  <c r="H70" i="2"/>
  <c r="H53" i="2"/>
  <c r="H26" i="2"/>
  <c r="H57" i="2"/>
  <c r="AG3" i="2"/>
  <c r="K79" i="2"/>
  <c r="BI79" i="2" s="1"/>
  <c r="G39" i="2"/>
  <c r="BF39" i="2" s="1"/>
  <c r="K65" i="2"/>
  <c r="BI65" i="2" s="1"/>
  <c r="G21" i="2"/>
  <c r="BF21" i="2" s="1"/>
  <c r="BK21" i="2" s="1"/>
  <c r="H59" i="2"/>
  <c r="H62" i="2"/>
  <c r="H63" i="2"/>
  <c r="H73" i="2"/>
  <c r="H45" i="2"/>
  <c r="G77" i="2"/>
  <c r="BF77" i="2" s="1"/>
  <c r="BQ33" i="2"/>
  <c r="BT33" i="2" s="1"/>
  <c r="BQ49" i="2"/>
  <c r="BT49" i="2" s="1"/>
  <c r="H47" i="2"/>
  <c r="H52" i="2"/>
  <c r="H50" i="2"/>
  <c r="H18" i="2"/>
  <c r="H28" i="2"/>
  <c r="H15" i="2"/>
  <c r="H76" i="2"/>
  <c r="G67" i="2"/>
  <c r="BF67" i="2" s="1"/>
  <c r="H68" i="2"/>
  <c r="H39" i="2"/>
  <c r="H24" i="2"/>
  <c r="H58" i="2"/>
  <c r="G46" i="2"/>
  <c r="BF46" i="2" s="1"/>
  <c r="BK46" i="2" s="1"/>
  <c r="G17" i="2"/>
  <c r="BF17" i="2" s="1"/>
  <c r="BJ17" i="2" s="1"/>
  <c r="H75" i="2"/>
  <c r="H34" i="2"/>
  <c r="H78" i="2"/>
  <c r="H40" i="2"/>
  <c r="H48" i="2"/>
  <c r="H54" i="2"/>
  <c r="H72" i="2"/>
  <c r="H41" i="2"/>
  <c r="BN19" i="2"/>
  <c r="BS19" i="2" s="1"/>
  <c r="BS71" i="2"/>
  <c r="BY53" i="2"/>
  <c r="BY65" i="2"/>
  <c r="BN77" i="2"/>
  <c r="BS77" i="2" s="1"/>
  <c r="BR61" i="2"/>
  <c r="BY21" i="2"/>
  <c r="G73" i="2"/>
  <c r="BF73" i="2" s="1"/>
  <c r="BY67" i="2"/>
  <c r="G79" i="2"/>
  <c r="BF79" i="2" s="1"/>
  <c r="BK79" i="2" s="1"/>
  <c r="BY41" i="2"/>
  <c r="BS27" i="2"/>
  <c r="BY57" i="2"/>
  <c r="G47" i="2"/>
  <c r="BF47" i="2" s="1"/>
  <c r="BN47" i="2"/>
  <c r="BS47" i="2" s="1"/>
  <c r="BY77" i="2"/>
  <c r="BN41" i="2"/>
  <c r="BS41" i="2" s="1"/>
  <c r="BN57" i="2"/>
  <c r="BQ43" i="2"/>
  <c r="BS61" i="2"/>
  <c r="BL69" i="2"/>
  <c r="BN63" i="2"/>
  <c r="G53" i="2"/>
  <c r="BF53" i="2" s="1"/>
  <c r="BN59" i="2"/>
  <c r="BR59" i="2" s="1"/>
  <c r="BS37" i="2"/>
  <c r="BY19" i="2"/>
  <c r="G65" i="2"/>
  <c r="BF65" i="2" s="1"/>
  <c r="BY37" i="2"/>
  <c r="BR53" i="2"/>
  <c r="G63" i="2"/>
  <c r="BF63" i="2" s="1"/>
  <c r="BK63" i="2" s="1"/>
  <c r="G59" i="2"/>
  <c r="BF59" i="2" s="1"/>
  <c r="BK59" i="2" s="1"/>
  <c r="G37" i="2"/>
  <c r="BF37" i="2" s="1"/>
  <c r="BK37" i="2" s="1"/>
  <c r="BJ15" i="2"/>
  <c r="BJ37" i="2"/>
  <c r="BJ41" i="2"/>
  <c r="BJ29" i="2"/>
  <c r="BJ33" i="2"/>
  <c r="BJ43" i="2"/>
  <c r="BY64" i="2"/>
  <c r="BN64" i="2"/>
  <c r="BS64" i="2" s="1"/>
  <c r="BY32" i="2"/>
  <c r="BN32" i="2"/>
  <c r="BS32" i="2" s="1"/>
  <c r="BY66" i="2"/>
  <c r="BN66" i="2"/>
  <c r="BS66" i="2" s="1"/>
  <c r="BY34" i="2"/>
  <c r="BN34" i="2"/>
  <c r="BS34" i="2" s="1"/>
  <c r="BA67" i="2"/>
  <c r="AA67" i="2"/>
  <c r="AY67" i="2"/>
  <c r="AN67" i="2"/>
  <c r="AC67" i="2"/>
  <c r="AM67" i="2"/>
  <c r="AB67" i="2"/>
  <c r="AZ67" i="2"/>
  <c r="AO67" i="2"/>
  <c r="AY42" i="2"/>
  <c r="AC42" i="2"/>
  <c r="BA42" i="2"/>
  <c r="AN42" i="2"/>
  <c r="AA42" i="2"/>
  <c r="AZ42" i="2"/>
  <c r="AO42" i="2"/>
  <c r="AM42" i="2"/>
  <c r="AB42" i="2"/>
  <c r="I42" i="2"/>
  <c r="BG42" i="2" s="1"/>
  <c r="I70" i="2"/>
  <c r="BG70" i="2" s="1"/>
  <c r="I36" i="2"/>
  <c r="BG36" i="2" s="1"/>
  <c r="I68" i="2"/>
  <c r="BG68" i="2" s="1"/>
  <c r="I38" i="2"/>
  <c r="BG38" i="2" s="1"/>
  <c r="I74" i="2"/>
  <c r="BG74" i="2" s="1"/>
  <c r="I26" i="2"/>
  <c r="BG26" i="2" s="1"/>
  <c r="I56" i="2"/>
  <c r="BG56" i="2" s="1"/>
  <c r="BO16" i="2"/>
  <c r="BZ16" i="2"/>
  <c r="BO46" i="2"/>
  <c r="BZ46" i="2"/>
  <c r="BO78" i="2"/>
  <c r="BZ78" i="2"/>
  <c r="BO36" i="2"/>
  <c r="BZ36" i="2"/>
  <c r="BO68" i="2"/>
  <c r="BZ68" i="2"/>
  <c r="BO28" i="2"/>
  <c r="BZ28" i="2"/>
  <c r="BO66" i="2"/>
  <c r="BZ66" i="2"/>
  <c r="BO32" i="2"/>
  <c r="BZ32" i="2"/>
  <c r="BO64" i="2"/>
  <c r="BZ64" i="2"/>
  <c r="AY15" i="2"/>
  <c r="AN15" i="2"/>
  <c r="AC15" i="2"/>
  <c r="BA15" i="2"/>
  <c r="AA15" i="2"/>
  <c r="AZ15" i="2"/>
  <c r="AO15" i="2"/>
  <c r="AM15" i="2"/>
  <c r="AB15" i="2"/>
  <c r="BZ21" i="2"/>
  <c r="BO21" i="2"/>
  <c r="BR21" i="2" s="1"/>
  <c r="K43" i="2"/>
  <c r="BI43" i="2" s="1"/>
  <c r="CB53" i="2"/>
  <c r="BQ53" i="2"/>
  <c r="BT53" i="2" s="1"/>
  <c r="I75" i="2"/>
  <c r="BG75" i="2" s="1"/>
  <c r="K21" i="2"/>
  <c r="BI21" i="2" s="1"/>
  <c r="BZ31" i="2"/>
  <c r="BO31" i="2"/>
  <c r="I53" i="2"/>
  <c r="BG53" i="2" s="1"/>
  <c r="CB63" i="2"/>
  <c r="BQ63" i="2"/>
  <c r="AZ70" i="2"/>
  <c r="AO70" i="2"/>
  <c r="AM70" i="2"/>
  <c r="AB70" i="2"/>
  <c r="BA70" i="2"/>
  <c r="AY70" i="2"/>
  <c r="AN70" i="2"/>
  <c r="AC70" i="2"/>
  <c r="AA70" i="2"/>
  <c r="AM72" i="2"/>
  <c r="AB72" i="2"/>
  <c r="AZ72" i="2"/>
  <c r="AO72" i="2"/>
  <c r="BA72" i="2"/>
  <c r="AY72" i="2"/>
  <c r="AN72" i="2"/>
  <c r="AC72" i="2"/>
  <c r="AA72" i="2"/>
  <c r="AZ37" i="2"/>
  <c r="AM37" i="2"/>
  <c r="AO37" i="2"/>
  <c r="AB37" i="2"/>
  <c r="BA37" i="2"/>
  <c r="AA37" i="2"/>
  <c r="AY37" i="2"/>
  <c r="AN37" i="2"/>
  <c r="AC37" i="2"/>
  <c r="BQ18" i="2"/>
  <c r="CB18" i="2"/>
  <c r="BQ48" i="2"/>
  <c r="CB48" i="2"/>
  <c r="BQ80" i="2"/>
  <c r="CB80" i="2"/>
  <c r="BQ42" i="2"/>
  <c r="CB42" i="2"/>
  <c r="BQ70" i="2"/>
  <c r="CB70" i="2"/>
  <c r="BQ30" i="2"/>
  <c r="CB30" i="2"/>
  <c r="BQ60" i="2"/>
  <c r="CB60" i="2"/>
  <c r="BQ28" i="2"/>
  <c r="CB28" i="2"/>
  <c r="BQ66" i="2"/>
  <c r="CB66" i="2"/>
  <c r="BY52" i="2"/>
  <c r="BN52" i="2"/>
  <c r="BS52" i="2" s="1"/>
  <c r="BY22" i="2"/>
  <c r="BN22" i="2"/>
  <c r="BS22" i="2" s="1"/>
  <c r="BY54" i="2"/>
  <c r="BN54" i="2"/>
  <c r="BS54" i="2" s="1"/>
  <c r="BY20" i="2"/>
  <c r="BN20" i="2"/>
  <c r="BS20" i="2" s="1"/>
  <c r="BN23" i="2"/>
  <c r="BY23" i="2"/>
  <c r="BN51" i="2"/>
  <c r="BR51" i="2" s="1"/>
  <c r="BY51" i="2"/>
  <c r="K32" i="2"/>
  <c r="BI32" i="2" s="1"/>
  <c r="K64" i="2"/>
  <c r="BI64" i="2" s="1"/>
  <c r="K24" i="2"/>
  <c r="BI24" i="2" s="1"/>
  <c r="K54" i="2"/>
  <c r="BI54" i="2" s="1"/>
  <c r="K22" i="2"/>
  <c r="BI22" i="2" s="1"/>
  <c r="K52" i="2"/>
  <c r="BI52" i="2" s="1"/>
  <c r="K20" i="2"/>
  <c r="BI20" i="2" s="1"/>
  <c r="K58" i="2"/>
  <c r="BI58" i="2" s="1"/>
  <c r="K15" i="2"/>
  <c r="BI15" i="2" s="1"/>
  <c r="BL15" i="2" s="1"/>
  <c r="BZ25" i="2"/>
  <c r="BO25" i="2"/>
  <c r="I47" i="2"/>
  <c r="BG47" i="2" s="1"/>
  <c r="I71" i="2"/>
  <c r="BG71" i="2" s="1"/>
  <c r="K25" i="2"/>
  <c r="BI25" i="2" s="1"/>
  <c r="BL25" i="2" s="1"/>
  <c r="BZ35" i="2"/>
  <c r="BO35" i="2"/>
  <c r="I57" i="2"/>
  <c r="BG57" i="2" s="1"/>
  <c r="CB67" i="2"/>
  <c r="BQ67" i="2"/>
  <c r="BT67" i="2" s="1"/>
  <c r="AZ62" i="2"/>
  <c r="AO62" i="2"/>
  <c r="AM62" i="2"/>
  <c r="AB62" i="2"/>
  <c r="BA62" i="2"/>
  <c r="AY62" i="2"/>
  <c r="AN62" i="2"/>
  <c r="AC62" i="2"/>
  <c r="AA62" i="2"/>
  <c r="AM64" i="2"/>
  <c r="AB64" i="2"/>
  <c r="AZ64" i="2"/>
  <c r="AO64" i="2"/>
  <c r="BA64" i="2"/>
  <c r="AY64" i="2"/>
  <c r="AN64" i="2"/>
  <c r="AC64" i="2"/>
  <c r="AA64" i="2"/>
  <c r="BA79" i="2"/>
  <c r="AA79" i="2"/>
  <c r="AY79" i="2"/>
  <c r="AN79" i="2"/>
  <c r="AC79" i="2"/>
  <c r="AZ79" i="2"/>
  <c r="AO79" i="2"/>
  <c r="AM79" i="2"/>
  <c r="AB79" i="2"/>
  <c r="I21" i="2"/>
  <c r="BG21" i="2" s="1"/>
  <c r="K63" i="2"/>
  <c r="BI63" i="2" s="1"/>
  <c r="BL63" i="2" s="1"/>
  <c r="BY56" i="2"/>
  <c r="BN56" i="2"/>
  <c r="BS56" i="2" s="1"/>
  <c r="BY26" i="2"/>
  <c r="BN26" i="2"/>
  <c r="BS26" i="2" s="1"/>
  <c r="BY58" i="2"/>
  <c r="BN58" i="2"/>
  <c r="BS58" i="2" s="1"/>
  <c r="BY24" i="2"/>
  <c r="BN24" i="2"/>
  <c r="BS24" i="2" s="1"/>
  <c r="AZ24" i="2"/>
  <c r="AO24" i="2"/>
  <c r="AM24" i="2"/>
  <c r="AB24" i="2"/>
  <c r="BA24" i="2"/>
  <c r="AY24" i="2"/>
  <c r="AN24" i="2"/>
  <c r="AC24" i="2"/>
  <c r="AA24" i="2"/>
  <c r="AM30" i="2"/>
  <c r="AB30" i="2"/>
  <c r="AZ30" i="2"/>
  <c r="AO30" i="2"/>
  <c r="AY30" i="2"/>
  <c r="AN30" i="2"/>
  <c r="AC30" i="2"/>
  <c r="AA30" i="2"/>
  <c r="BA30" i="2"/>
  <c r="BS67" i="2"/>
  <c r="I16" i="2"/>
  <c r="BG16" i="2" s="1"/>
  <c r="I46" i="2"/>
  <c r="BG46" i="2" s="1"/>
  <c r="I78" i="2"/>
  <c r="BG78" i="2" s="1"/>
  <c r="I44" i="2"/>
  <c r="BG44" i="2" s="1"/>
  <c r="I76" i="2"/>
  <c r="BG76" i="2" s="1"/>
  <c r="I50" i="2"/>
  <c r="BG50" i="2" s="1"/>
  <c r="I32" i="2"/>
  <c r="BG32" i="2" s="1"/>
  <c r="I64" i="2"/>
  <c r="BG64" i="2" s="1"/>
  <c r="BO24" i="2"/>
  <c r="BZ24" i="2"/>
  <c r="BO54" i="2"/>
  <c r="BZ54" i="2"/>
  <c r="BO44" i="2"/>
  <c r="BZ44" i="2"/>
  <c r="BO76" i="2"/>
  <c r="BZ76" i="2"/>
  <c r="BO38" i="2"/>
  <c r="BZ38" i="2"/>
  <c r="BO74" i="2"/>
  <c r="BZ74" i="2"/>
  <c r="BO40" i="2"/>
  <c r="BZ40" i="2"/>
  <c r="BO72" i="2"/>
  <c r="BZ72" i="2"/>
  <c r="AO39" i="2"/>
  <c r="AB39" i="2"/>
  <c r="AZ39" i="2"/>
  <c r="AM39" i="2"/>
  <c r="AY39" i="2"/>
  <c r="AN39" i="2"/>
  <c r="AC39" i="2"/>
  <c r="BA39" i="2"/>
  <c r="AA39" i="2"/>
  <c r="K35" i="2"/>
  <c r="BI35" i="2" s="1"/>
  <c r="CB45" i="2"/>
  <c r="BQ45" i="2"/>
  <c r="I67" i="2"/>
  <c r="BG67" i="2" s="1"/>
  <c r="CB77" i="2"/>
  <c r="BQ77" i="2"/>
  <c r="BZ23" i="2"/>
  <c r="BO23" i="2"/>
  <c r="I45" i="2"/>
  <c r="BG45" i="2" s="1"/>
  <c r="CB55" i="2"/>
  <c r="BQ55" i="2"/>
  <c r="I77" i="2"/>
  <c r="BG77" i="2" s="1"/>
  <c r="G64" i="2"/>
  <c r="BF64" i="2" s="1"/>
  <c r="G32" i="2"/>
  <c r="BF32" i="2" s="1"/>
  <c r="BK32" i="2" s="1"/>
  <c r="G66" i="2"/>
  <c r="BF66" i="2" s="1"/>
  <c r="BK66" i="2" s="1"/>
  <c r="G34" i="2"/>
  <c r="BF34" i="2" s="1"/>
  <c r="BK34" i="2" s="1"/>
  <c r="G23" i="2"/>
  <c r="BF23" i="2" s="1"/>
  <c r="BK23" i="2" s="1"/>
  <c r="AY27" i="2"/>
  <c r="AN27" i="2"/>
  <c r="AC27" i="2"/>
  <c r="BA27" i="2"/>
  <c r="AA27" i="2"/>
  <c r="AZ27" i="2"/>
  <c r="AO27" i="2"/>
  <c r="AM27" i="2"/>
  <c r="AB27" i="2"/>
  <c r="BS29" i="2"/>
  <c r="BQ26" i="2"/>
  <c r="CB26" i="2"/>
  <c r="BQ56" i="2"/>
  <c r="CB56" i="2"/>
  <c r="BQ16" i="2"/>
  <c r="CB16" i="2"/>
  <c r="BQ46" i="2"/>
  <c r="CB46" i="2"/>
  <c r="BQ78" i="2"/>
  <c r="CB78" i="2"/>
  <c r="BQ36" i="2"/>
  <c r="CB36" i="2"/>
  <c r="BQ68" i="2"/>
  <c r="CB68" i="2"/>
  <c r="BQ38" i="2"/>
  <c r="CB38" i="2"/>
  <c r="BQ74" i="2"/>
  <c r="CB74" i="2"/>
  <c r="I25" i="2"/>
  <c r="BG25" i="2" s="1"/>
  <c r="K67" i="2"/>
  <c r="BI67" i="2" s="1"/>
  <c r="BY76" i="2"/>
  <c r="BN76" i="2"/>
  <c r="BY44" i="2"/>
  <c r="BN44" i="2"/>
  <c r="BS44" i="2" s="1"/>
  <c r="BY78" i="2"/>
  <c r="BN78" i="2"/>
  <c r="BS78" i="2" s="1"/>
  <c r="BY46" i="2"/>
  <c r="BN46" i="2"/>
  <c r="BS46" i="2" s="1"/>
  <c r="BN39" i="2"/>
  <c r="BT39" i="2" s="1"/>
  <c r="BY39" i="2"/>
  <c r="AY34" i="2"/>
  <c r="AC34" i="2"/>
  <c r="BA34" i="2"/>
  <c r="AN34" i="2"/>
  <c r="AA34" i="2"/>
  <c r="AZ34" i="2"/>
  <c r="AO34" i="2"/>
  <c r="AM34" i="2"/>
  <c r="AB34" i="2"/>
  <c r="BA36" i="2"/>
  <c r="AN36" i="2"/>
  <c r="AA36" i="2"/>
  <c r="AY36" i="2"/>
  <c r="AC36" i="2"/>
  <c r="AO36" i="2"/>
  <c r="AM36" i="2"/>
  <c r="AB36" i="2"/>
  <c r="AZ36" i="2"/>
  <c r="K40" i="2"/>
  <c r="BI40" i="2" s="1"/>
  <c r="K72" i="2"/>
  <c r="BI72" i="2" s="1"/>
  <c r="K34" i="2"/>
  <c r="BI34" i="2" s="1"/>
  <c r="K62" i="2"/>
  <c r="BI62" i="2" s="1"/>
  <c r="BL62" i="2" s="1"/>
  <c r="K30" i="2"/>
  <c r="BI30" i="2" s="1"/>
  <c r="K60" i="2"/>
  <c r="BI60" i="2" s="1"/>
  <c r="BL60" i="2" s="1"/>
  <c r="K28" i="2"/>
  <c r="BI28" i="2" s="1"/>
  <c r="K66" i="2"/>
  <c r="BI66" i="2" s="1"/>
  <c r="BL66" i="2" s="1"/>
  <c r="AY77" i="2"/>
  <c r="AN77" i="2"/>
  <c r="AC77" i="2"/>
  <c r="BA77" i="2"/>
  <c r="AA77" i="2"/>
  <c r="AZ77" i="2"/>
  <c r="AO77" i="2"/>
  <c r="AM77" i="2"/>
  <c r="AB77" i="2"/>
  <c r="BZ17" i="2"/>
  <c r="BO17" i="2"/>
  <c r="K39" i="2"/>
  <c r="BI39" i="2" s="1"/>
  <c r="I63" i="2"/>
  <c r="BG63" i="2" s="1"/>
  <c r="CB73" i="2"/>
  <c r="BQ73" i="2"/>
  <c r="K17" i="2"/>
  <c r="BI17" i="2" s="1"/>
  <c r="BZ27" i="2"/>
  <c r="BO27" i="2"/>
  <c r="BR27" i="2" s="1"/>
  <c r="I49" i="2"/>
  <c r="BG49" i="2" s="1"/>
  <c r="CB59" i="2"/>
  <c r="BQ59" i="2"/>
  <c r="BA29" i="2"/>
  <c r="AA29" i="2"/>
  <c r="AY29" i="2"/>
  <c r="AN29" i="2"/>
  <c r="AC29" i="2"/>
  <c r="AM29" i="2"/>
  <c r="AB29" i="2"/>
  <c r="AZ29" i="2"/>
  <c r="AO29" i="2"/>
  <c r="AZ41" i="2"/>
  <c r="AM41" i="2"/>
  <c r="AO41" i="2"/>
  <c r="AB41" i="2"/>
  <c r="AN41" i="2"/>
  <c r="AC41" i="2"/>
  <c r="BA41" i="2"/>
  <c r="AA41" i="2"/>
  <c r="AY41" i="2"/>
  <c r="AY65" i="2"/>
  <c r="AN65" i="2"/>
  <c r="AC65" i="2"/>
  <c r="BA65" i="2"/>
  <c r="AA65" i="2"/>
  <c r="AZ65" i="2"/>
  <c r="AO65" i="2"/>
  <c r="AM65" i="2"/>
  <c r="AB65" i="2"/>
  <c r="BA71" i="2"/>
  <c r="AA71" i="2"/>
  <c r="AY71" i="2"/>
  <c r="AN71" i="2"/>
  <c r="AC71" i="2"/>
  <c r="AZ71" i="2"/>
  <c r="AO71" i="2"/>
  <c r="AM71" i="2"/>
  <c r="AB71" i="2"/>
  <c r="BS65" i="2"/>
  <c r="K45" i="2"/>
  <c r="BI45" i="2" s="1"/>
  <c r="BL45" i="2" s="1"/>
  <c r="BR71" i="2"/>
  <c r="K77" i="2"/>
  <c r="BI77" i="2" s="1"/>
  <c r="I23" i="2"/>
  <c r="BG23" i="2" s="1"/>
  <c r="BR65" i="2"/>
  <c r="AY73" i="2"/>
  <c r="AN73" i="2"/>
  <c r="AC73" i="2"/>
  <c r="BA73" i="2"/>
  <c r="AA73" i="2"/>
  <c r="AZ73" i="2"/>
  <c r="AO73" i="2"/>
  <c r="AM73" i="2"/>
  <c r="AB73" i="2"/>
  <c r="BY80" i="2"/>
  <c r="BN80" i="2"/>
  <c r="BS80" i="2" s="1"/>
  <c r="BY48" i="2"/>
  <c r="BN48" i="2"/>
  <c r="BS48" i="2" s="1"/>
  <c r="BY18" i="2"/>
  <c r="BN18" i="2"/>
  <c r="BS18" i="2" s="1"/>
  <c r="BY50" i="2"/>
  <c r="BN50" i="2"/>
  <c r="BS50" i="2" s="1"/>
  <c r="BY16" i="2"/>
  <c r="BN16" i="2"/>
  <c r="AZ74" i="2"/>
  <c r="AO74" i="2"/>
  <c r="AM74" i="2"/>
  <c r="AB74" i="2"/>
  <c r="AA74" i="2"/>
  <c r="BA74" i="2"/>
  <c r="AY74" i="2"/>
  <c r="AN74" i="2"/>
  <c r="AC74" i="2"/>
  <c r="AM76" i="2"/>
  <c r="AB76" i="2"/>
  <c r="AZ76" i="2"/>
  <c r="AO76" i="2"/>
  <c r="AY76" i="2"/>
  <c r="AN76" i="2"/>
  <c r="AC76" i="2"/>
  <c r="AA76" i="2"/>
  <c r="BA76" i="2"/>
  <c r="BA25" i="2"/>
  <c r="AA25" i="2"/>
  <c r="AY25" i="2"/>
  <c r="AN25" i="2"/>
  <c r="AC25" i="2"/>
  <c r="AZ25" i="2"/>
  <c r="AO25" i="2"/>
  <c r="AM25" i="2"/>
  <c r="AB25" i="2"/>
  <c r="I24" i="2"/>
  <c r="BG24" i="2" s="1"/>
  <c r="I54" i="2"/>
  <c r="BG54" i="2" s="1"/>
  <c r="I22" i="2"/>
  <c r="BG22" i="2" s="1"/>
  <c r="I52" i="2"/>
  <c r="BG52" i="2" s="1"/>
  <c r="I20" i="2"/>
  <c r="BG20" i="2" s="1"/>
  <c r="I58" i="2"/>
  <c r="BG58" i="2" s="1"/>
  <c r="I40" i="2"/>
  <c r="BG40" i="2" s="1"/>
  <c r="I72" i="2"/>
  <c r="BG72" i="2" s="1"/>
  <c r="BO34" i="2"/>
  <c r="BZ34" i="2"/>
  <c r="BO62" i="2"/>
  <c r="BZ62" i="2"/>
  <c r="BO22" i="2"/>
  <c r="BZ22" i="2"/>
  <c r="BO52" i="2"/>
  <c r="BZ52" i="2"/>
  <c r="AL1" i="2"/>
  <c r="BO50" i="2"/>
  <c r="BZ50" i="2"/>
  <c r="BO18" i="2"/>
  <c r="BZ18" i="2"/>
  <c r="BO48" i="2"/>
  <c r="BZ48" i="2"/>
  <c r="BO80" i="2"/>
  <c r="BZ80" i="2"/>
  <c r="AO31" i="2"/>
  <c r="AB31" i="2"/>
  <c r="AZ31" i="2"/>
  <c r="AM31" i="2"/>
  <c r="AY31" i="2"/>
  <c r="AN31" i="2"/>
  <c r="AC31" i="2"/>
  <c r="BA31" i="2"/>
  <c r="AA31" i="2"/>
  <c r="K27" i="2"/>
  <c r="BI27" i="2" s="1"/>
  <c r="BL27" i="2" s="1"/>
  <c r="BZ37" i="2"/>
  <c r="BO37" i="2"/>
  <c r="BR37" i="2" s="1"/>
  <c r="I59" i="2"/>
  <c r="BG59" i="2" s="1"/>
  <c r="CB69" i="2"/>
  <c r="BQ69" i="2"/>
  <c r="BZ15" i="2"/>
  <c r="BO15" i="2"/>
  <c r="K37" i="2"/>
  <c r="BI37" i="2" s="1"/>
  <c r="BL37" i="2" s="1"/>
  <c r="CB47" i="2"/>
  <c r="BQ47" i="2"/>
  <c r="I69" i="2"/>
  <c r="BG69" i="2" s="1"/>
  <c r="AY19" i="2"/>
  <c r="AN19" i="2"/>
  <c r="AC19" i="2"/>
  <c r="BA19" i="2"/>
  <c r="AA19" i="2"/>
  <c r="AZ19" i="2"/>
  <c r="AO19" i="2"/>
  <c r="AM19" i="2"/>
  <c r="AB19" i="2"/>
  <c r="AY38" i="2"/>
  <c r="AC38" i="2"/>
  <c r="BA38" i="2"/>
  <c r="AN38" i="2"/>
  <c r="AA38" i="2"/>
  <c r="AM38" i="2"/>
  <c r="AB38" i="2"/>
  <c r="AZ38" i="2"/>
  <c r="AO38" i="2"/>
  <c r="BA40" i="2"/>
  <c r="AN40" i="2"/>
  <c r="AA40" i="2"/>
  <c r="AY40" i="2"/>
  <c r="AC40" i="2"/>
  <c r="AB40" i="2"/>
  <c r="AZ40" i="2"/>
  <c r="AO40" i="2"/>
  <c r="AM40" i="2"/>
  <c r="BS21" i="2"/>
  <c r="BQ32" i="2"/>
  <c r="CB32" i="2"/>
  <c r="BQ64" i="2"/>
  <c r="CB64" i="2"/>
  <c r="BQ24" i="2"/>
  <c r="CB24" i="2"/>
  <c r="BQ54" i="2"/>
  <c r="CB54" i="2"/>
  <c r="BQ44" i="2"/>
  <c r="CB44" i="2"/>
  <c r="BQ76" i="2"/>
  <c r="CB76" i="2"/>
  <c r="BQ50" i="2"/>
  <c r="CB50" i="2"/>
  <c r="BY68" i="2"/>
  <c r="BN68" i="2"/>
  <c r="BS68" i="2" s="1"/>
  <c r="BY36" i="2"/>
  <c r="BN36" i="2"/>
  <c r="BS36" i="2" s="1"/>
  <c r="BY70" i="2"/>
  <c r="BN70" i="2"/>
  <c r="BS70" i="2" s="1"/>
  <c r="BY38" i="2"/>
  <c r="BN38" i="2"/>
  <c r="BS38" i="2" s="1"/>
  <c r="BN15" i="2"/>
  <c r="BS15" i="2" s="1"/>
  <c r="BY15" i="2"/>
  <c r="CC15" i="2" s="1"/>
  <c r="BN31" i="2"/>
  <c r="BS31" i="2" s="1"/>
  <c r="BY31" i="2"/>
  <c r="AZ16" i="2"/>
  <c r="AO16" i="2"/>
  <c r="AM16" i="2"/>
  <c r="AB16" i="2"/>
  <c r="BA16" i="2"/>
  <c r="AY16" i="2"/>
  <c r="AN16" i="2"/>
  <c r="AC16" i="2"/>
  <c r="AA16" i="2"/>
  <c r="AM22" i="2"/>
  <c r="AB22" i="2"/>
  <c r="AZ22" i="2"/>
  <c r="AO22" i="2"/>
  <c r="AY22" i="2"/>
  <c r="AN22" i="2"/>
  <c r="AC22" i="2"/>
  <c r="AA22" i="2"/>
  <c r="BA22" i="2"/>
  <c r="K18" i="2"/>
  <c r="BI18" i="2" s="1"/>
  <c r="BL18" i="2" s="1"/>
  <c r="K48" i="2"/>
  <c r="BI48" i="2" s="1"/>
  <c r="BL48" i="2" s="1"/>
  <c r="K80" i="2"/>
  <c r="BI80" i="2" s="1"/>
  <c r="BL80" i="2" s="1"/>
  <c r="K42" i="2"/>
  <c r="BI42" i="2" s="1"/>
  <c r="K70" i="2"/>
  <c r="BI70" i="2" s="1"/>
  <c r="K36" i="2"/>
  <c r="BI36" i="2" s="1"/>
  <c r="K68" i="2"/>
  <c r="BI68" i="2" s="1"/>
  <c r="K38" i="2"/>
  <c r="BI38" i="2" s="1"/>
  <c r="K74" i="2"/>
  <c r="BI74" i="2" s="1"/>
  <c r="AY69" i="2"/>
  <c r="AN69" i="2"/>
  <c r="AC69" i="2"/>
  <c r="BA69" i="2"/>
  <c r="AA69" i="2"/>
  <c r="AZ69" i="2"/>
  <c r="AO69" i="2"/>
  <c r="AM69" i="2"/>
  <c r="AB69" i="2"/>
  <c r="K31" i="2"/>
  <c r="BI31" i="2" s="1"/>
  <c r="BZ41" i="2"/>
  <c r="BO41" i="2"/>
  <c r="I55" i="2"/>
  <c r="BG55" i="2" s="1"/>
  <c r="CB65" i="2"/>
  <c r="BQ65" i="2"/>
  <c r="BT65" i="2" s="1"/>
  <c r="BZ19" i="2"/>
  <c r="BO19" i="2"/>
  <c r="K41" i="2"/>
  <c r="BI41" i="2" s="1"/>
  <c r="BL41" i="2" s="1"/>
  <c r="CB51" i="2"/>
  <c r="BQ51" i="2"/>
  <c r="I73" i="2"/>
  <c r="BG73" i="2" s="1"/>
  <c r="G68" i="2"/>
  <c r="BF68" i="2" s="1"/>
  <c r="G52" i="2"/>
  <c r="BF52" i="2" s="1"/>
  <c r="BK52" i="2" s="1"/>
  <c r="G36" i="2"/>
  <c r="BF36" i="2" s="1"/>
  <c r="BK36" i="2" s="1"/>
  <c r="G22" i="2"/>
  <c r="BF22" i="2" s="1"/>
  <c r="BK22" i="2" s="1"/>
  <c r="G70" i="2"/>
  <c r="BF70" i="2" s="1"/>
  <c r="BK70" i="2" s="1"/>
  <c r="G54" i="2"/>
  <c r="BF54" i="2" s="1"/>
  <c r="BK54" i="2" s="1"/>
  <c r="G38" i="2"/>
  <c r="BF38" i="2" s="1"/>
  <c r="BK38" i="2" s="1"/>
  <c r="G20" i="2"/>
  <c r="BF20" i="2" s="1"/>
  <c r="BK20" i="2" s="1"/>
  <c r="BA21" i="2"/>
  <c r="AA21" i="2"/>
  <c r="AY21" i="2"/>
  <c r="AN21" i="2"/>
  <c r="AC21" i="2"/>
  <c r="AM21" i="2"/>
  <c r="AB21" i="2"/>
  <c r="AZ21" i="2"/>
  <c r="AO21" i="2"/>
  <c r="AZ33" i="2"/>
  <c r="AM33" i="2"/>
  <c r="AO33" i="2"/>
  <c r="AB33" i="2"/>
  <c r="AN33" i="2"/>
  <c r="AC33" i="2"/>
  <c r="BA33" i="2"/>
  <c r="AA33" i="2"/>
  <c r="AY33" i="2"/>
  <c r="AZ28" i="2"/>
  <c r="AO28" i="2"/>
  <c r="AM28" i="2"/>
  <c r="AB28" i="2"/>
  <c r="AA28" i="2"/>
  <c r="BA28" i="2"/>
  <c r="AY28" i="2"/>
  <c r="AN28" i="2"/>
  <c r="AC28" i="2"/>
  <c r="BA32" i="2"/>
  <c r="AN32" i="2"/>
  <c r="AA32" i="2"/>
  <c r="AY32" i="2"/>
  <c r="AC32" i="2"/>
  <c r="AB32" i="2"/>
  <c r="AZ32" i="2"/>
  <c r="AO32" i="2"/>
  <c r="AM32" i="2"/>
  <c r="BA63" i="2"/>
  <c r="AA63" i="2"/>
  <c r="AY63" i="2"/>
  <c r="AN63" i="2"/>
  <c r="AC63" i="2"/>
  <c r="AZ63" i="2"/>
  <c r="AO63" i="2"/>
  <c r="AM63" i="2"/>
  <c r="AB63" i="2"/>
  <c r="K53" i="2"/>
  <c r="BI53" i="2" s="1"/>
  <c r="I31" i="2"/>
  <c r="BG31" i="2" s="1"/>
  <c r="K47" i="2"/>
  <c r="BI47" i="2" s="1"/>
  <c r="BL47" i="2" s="1"/>
  <c r="BY72" i="2"/>
  <c r="BN72" i="2"/>
  <c r="BS72" i="2" s="1"/>
  <c r="BY40" i="2"/>
  <c r="BN40" i="2"/>
  <c r="BS40" i="2" s="1"/>
  <c r="BY74" i="2"/>
  <c r="BN74" i="2"/>
  <c r="BS74" i="2" s="1"/>
  <c r="BY42" i="2"/>
  <c r="BN42" i="2"/>
  <c r="BS42" i="2" s="1"/>
  <c r="BA75" i="2"/>
  <c r="AA75" i="2"/>
  <c r="AY75" i="2"/>
  <c r="AN75" i="2"/>
  <c r="AC75" i="2"/>
  <c r="AM75" i="2"/>
  <c r="AB75" i="2"/>
  <c r="AZ75" i="2"/>
  <c r="AO75" i="2"/>
  <c r="BS53" i="2"/>
  <c r="BA17" i="2"/>
  <c r="AA17" i="2"/>
  <c r="AY17" i="2"/>
  <c r="AN17" i="2"/>
  <c r="AC17" i="2"/>
  <c r="AZ17" i="2"/>
  <c r="AO17" i="2"/>
  <c r="AM17" i="2"/>
  <c r="AB17" i="2"/>
  <c r="I34" i="2"/>
  <c r="BG34" i="2" s="1"/>
  <c r="I62" i="2"/>
  <c r="BG62" i="2" s="1"/>
  <c r="I30" i="2"/>
  <c r="BG30" i="2" s="1"/>
  <c r="I60" i="2"/>
  <c r="BG60" i="2" s="1"/>
  <c r="I28" i="2"/>
  <c r="BG28" i="2" s="1"/>
  <c r="I66" i="2"/>
  <c r="BG66" i="2" s="1"/>
  <c r="I18" i="2"/>
  <c r="BG18" i="2" s="1"/>
  <c r="I48" i="2"/>
  <c r="BG48" i="2" s="1"/>
  <c r="I80" i="2"/>
  <c r="BG80" i="2" s="1"/>
  <c r="BO42" i="2"/>
  <c r="BZ42" i="2"/>
  <c r="BO70" i="2"/>
  <c r="BZ70" i="2"/>
  <c r="BO30" i="2"/>
  <c r="BZ30" i="2"/>
  <c r="BO60" i="2"/>
  <c r="BZ60" i="2"/>
  <c r="BO20" i="2"/>
  <c r="BZ20" i="2"/>
  <c r="BO58" i="2"/>
  <c r="BZ58" i="2"/>
  <c r="BO26" i="2"/>
  <c r="BZ26" i="2"/>
  <c r="BO56" i="2"/>
  <c r="BZ56" i="2"/>
  <c r="AG5" i="2"/>
  <c r="AK1" i="2"/>
  <c r="AY23" i="2"/>
  <c r="AN23" i="2"/>
  <c r="AC23" i="2"/>
  <c r="BA23" i="2"/>
  <c r="AA23" i="2"/>
  <c r="AZ23" i="2"/>
  <c r="AO23" i="2"/>
  <c r="AM23" i="2"/>
  <c r="AB23" i="2"/>
  <c r="K19" i="2"/>
  <c r="BI19" i="2" s="1"/>
  <c r="BL19" i="2" s="1"/>
  <c r="BZ29" i="2"/>
  <c r="BO29" i="2"/>
  <c r="BR29" i="2" s="1"/>
  <c r="I51" i="2"/>
  <c r="BG51" i="2" s="1"/>
  <c r="CB61" i="2"/>
  <c r="BQ61" i="2"/>
  <c r="BT61" i="2" s="1"/>
  <c r="K29" i="2"/>
  <c r="BI29" i="2" s="1"/>
  <c r="BL29" i="2" s="1"/>
  <c r="BZ39" i="2"/>
  <c r="BO39" i="2"/>
  <c r="I61" i="2"/>
  <c r="BG61" i="2" s="1"/>
  <c r="CB71" i="2"/>
  <c r="BQ71" i="2"/>
  <c r="BT71" i="2" s="1"/>
  <c r="G72" i="2"/>
  <c r="BF72" i="2" s="1"/>
  <c r="BK72" i="2" s="1"/>
  <c r="G56" i="2"/>
  <c r="BF56" i="2" s="1"/>
  <c r="G40" i="2"/>
  <c r="BF40" i="2" s="1"/>
  <c r="BK40" i="2" s="1"/>
  <c r="G26" i="2"/>
  <c r="BF26" i="2" s="1"/>
  <c r="BK26" i="2" s="1"/>
  <c r="G74" i="2"/>
  <c r="BF74" i="2" s="1"/>
  <c r="BK74" i="2" s="1"/>
  <c r="G58" i="2"/>
  <c r="BF58" i="2" s="1"/>
  <c r="BK58" i="2" s="1"/>
  <c r="G42" i="2"/>
  <c r="BF42" i="2" s="1"/>
  <c r="BK42" i="2" s="1"/>
  <c r="G24" i="2"/>
  <c r="BF24" i="2" s="1"/>
  <c r="BK24" i="2" s="1"/>
  <c r="G51" i="2"/>
  <c r="BF51" i="2" s="1"/>
  <c r="BK51" i="2" s="1"/>
  <c r="AZ20" i="2"/>
  <c r="AO20" i="2"/>
  <c r="AM20" i="2"/>
  <c r="AB20" i="2"/>
  <c r="AA20" i="2"/>
  <c r="BA20" i="2"/>
  <c r="AY20" i="2"/>
  <c r="AN20" i="2"/>
  <c r="AC20" i="2"/>
  <c r="AM26" i="2"/>
  <c r="AB26" i="2"/>
  <c r="AZ26" i="2"/>
  <c r="AO26" i="2"/>
  <c r="BA26" i="2"/>
  <c r="AY26" i="2"/>
  <c r="AN26" i="2"/>
  <c r="AC26" i="2"/>
  <c r="AA26" i="2"/>
  <c r="BS33" i="2"/>
  <c r="BQ40" i="2"/>
  <c r="CB40" i="2"/>
  <c r="BQ72" i="2"/>
  <c r="CB72" i="2"/>
  <c r="BQ34" i="2"/>
  <c r="CB34" i="2"/>
  <c r="BQ62" i="2"/>
  <c r="CB62" i="2"/>
  <c r="BQ22" i="2"/>
  <c r="CB22" i="2"/>
  <c r="BQ52" i="2"/>
  <c r="CB52" i="2"/>
  <c r="BQ20" i="2"/>
  <c r="CB20" i="2"/>
  <c r="BQ58" i="2"/>
  <c r="CB58" i="2"/>
  <c r="K51" i="2"/>
  <c r="BI51" i="2" s="1"/>
  <c r="BY60" i="2"/>
  <c r="BN60" i="2"/>
  <c r="BS60" i="2" s="1"/>
  <c r="BY30" i="2"/>
  <c r="BN30" i="2"/>
  <c r="BS30" i="2" s="1"/>
  <c r="BY62" i="2"/>
  <c r="BN62" i="2"/>
  <c r="BS62" i="2" s="1"/>
  <c r="BY28" i="2"/>
  <c r="BN28" i="2"/>
  <c r="BS28" i="2" s="1"/>
  <c r="AO35" i="2"/>
  <c r="AB35" i="2"/>
  <c r="AZ35" i="2"/>
  <c r="AM35" i="2"/>
  <c r="AC35" i="2"/>
  <c r="BA35" i="2"/>
  <c r="AA35" i="2"/>
  <c r="AY35" i="2"/>
  <c r="AN35" i="2"/>
  <c r="AZ66" i="2"/>
  <c r="AO66" i="2"/>
  <c r="AM66" i="2"/>
  <c r="AB66" i="2"/>
  <c r="AA66" i="2"/>
  <c r="BA66" i="2"/>
  <c r="AY66" i="2"/>
  <c r="AN66" i="2"/>
  <c r="AC66" i="2"/>
  <c r="AM68" i="2"/>
  <c r="AB68" i="2"/>
  <c r="AZ68" i="2"/>
  <c r="AO68" i="2"/>
  <c r="AY68" i="2"/>
  <c r="AN68" i="2"/>
  <c r="AC68" i="2"/>
  <c r="AA68" i="2"/>
  <c r="BA68" i="2"/>
  <c r="K26" i="2"/>
  <c r="BI26" i="2" s="1"/>
  <c r="K56" i="2"/>
  <c r="BI56" i="2" s="1"/>
  <c r="K16" i="2"/>
  <c r="BI16" i="2" s="1"/>
  <c r="BL16" i="2" s="1"/>
  <c r="K46" i="2"/>
  <c r="BI46" i="2" s="1"/>
  <c r="BL46" i="2" s="1"/>
  <c r="K78" i="2"/>
  <c r="BI78" i="2" s="1"/>
  <c r="K44" i="2"/>
  <c r="BI44" i="2" s="1"/>
  <c r="BL44" i="2" s="1"/>
  <c r="K76" i="2"/>
  <c r="BI76" i="2" s="1"/>
  <c r="BL76" i="2" s="1"/>
  <c r="K50" i="2"/>
  <c r="BI50" i="2" s="1"/>
  <c r="BL50" i="2" s="1"/>
  <c r="K23" i="2"/>
  <c r="BI23" i="2" s="1"/>
  <c r="BZ33" i="2"/>
  <c r="BO33" i="2"/>
  <c r="BR33" i="2" s="1"/>
  <c r="CB57" i="2"/>
  <c r="BQ57" i="2"/>
  <c r="I79" i="2"/>
  <c r="BG79" i="2" s="1"/>
  <c r="K33" i="2"/>
  <c r="BI33" i="2" s="1"/>
  <c r="BL33" i="2" s="1"/>
  <c r="BZ43" i="2"/>
  <c r="BO43" i="2"/>
  <c r="I65" i="2"/>
  <c r="BG65" i="2" s="1"/>
  <c r="CB75" i="2"/>
  <c r="BQ75" i="2"/>
  <c r="AZ78" i="2"/>
  <c r="AO78" i="2"/>
  <c r="AM78" i="2"/>
  <c r="AB78" i="2"/>
  <c r="BA78" i="2"/>
  <c r="AY78" i="2"/>
  <c r="AN78" i="2"/>
  <c r="AC78" i="2"/>
  <c r="AA78" i="2"/>
  <c r="AM80" i="2"/>
  <c r="AB80" i="2"/>
  <c r="AZ80" i="2"/>
  <c r="AO80" i="2"/>
  <c r="BA80" i="2"/>
  <c r="AY80" i="2"/>
  <c r="AN80" i="2"/>
  <c r="AC80" i="2"/>
  <c r="AA80" i="2"/>
  <c r="AM18" i="2"/>
  <c r="AB18" i="2"/>
  <c r="AZ18" i="2"/>
  <c r="AO18" i="2"/>
  <c r="BA18" i="2"/>
  <c r="AY18" i="2"/>
  <c r="AN18" i="2"/>
  <c r="AC18" i="2"/>
  <c r="AA18" i="2"/>
  <c r="BS49" i="2"/>
  <c r="K61" i="2"/>
  <c r="BI61" i="2" s="1"/>
  <c r="BR49" i="2"/>
  <c r="K55" i="2"/>
  <c r="BI55" i="2" s="1"/>
  <c r="BL55" i="2" s="1"/>
  <c r="AY50" i="2"/>
  <c r="AA53" i="2"/>
  <c r="AA59" i="2"/>
  <c r="AA46" i="2"/>
  <c r="AA60" i="2"/>
  <c r="AY61" i="2"/>
  <c r="AM57" i="2"/>
  <c r="AY56" i="2"/>
  <c r="AY59" i="2"/>
  <c r="AA54" i="2"/>
  <c r="AA45" i="2"/>
  <c r="AM48" i="2"/>
  <c r="AA48" i="2"/>
  <c r="AM51" i="2"/>
  <c r="AM60" i="2"/>
  <c r="AY44" i="2"/>
  <c r="AA52" i="2"/>
  <c r="AM47" i="2"/>
  <c r="AM56" i="2"/>
  <c r="AA56" i="2"/>
  <c r="AM46" i="2"/>
  <c r="AA57" i="2"/>
  <c r="AM58" i="2"/>
  <c r="AM55" i="2"/>
  <c r="AY60" i="2"/>
  <c r="AC60" i="2"/>
  <c r="AY49" i="2"/>
  <c r="AM52" i="2"/>
  <c r="AM53" i="2"/>
  <c r="AC59" i="2"/>
  <c r="AM54" i="2"/>
  <c r="AM43" i="2"/>
  <c r="BA61" i="2"/>
  <c r="AA49" i="2"/>
  <c r="AM50" i="2"/>
  <c r="AY53" i="2"/>
  <c r="AA47" i="2"/>
  <c r="AM59" i="2"/>
  <c r="AM45" i="2"/>
  <c r="AO48" i="2"/>
  <c r="AO51" i="2"/>
  <c r="AO57" i="2"/>
  <c r="AA58" i="2"/>
  <c r="AO60" i="2"/>
  <c r="AA61" i="2"/>
  <c r="AA55" i="2"/>
  <c r="AA51" i="2"/>
  <c r="AY55" i="2"/>
  <c r="AM61" i="2"/>
  <c r="AA44" i="2"/>
  <c r="AY47" i="2"/>
  <c r="AO56" i="2"/>
  <c r="AY45" i="2"/>
  <c r="AY46" i="2"/>
  <c r="AM44" i="2"/>
  <c r="BA44" i="2"/>
  <c r="AA50" i="2"/>
  <c r="AO52" i="2"/>
  <c r="AC53" i="2"/>
  <c r="AY54" i="2"/>
  <c r="BA56" i="2"/>
  <c r="AY48" i="2"/>
  <c r="AY51" i="2"/>
  <c r="AA43" i="2"/>
  <c r="AY57" i="2"/>
  <c r="AY58" i="2"/>
  <c r="AO61" i="2"/>
  <c r="AM49" i="2"/>
  <c r="BA50" i="2"/>
  <c r="AY52" i="2"/>
  <c r="BA53" i="2"/>
  <c r="AC47" i="2"/>
  <c r="BA59" i="2"/>
  <c r="AO59" i="2"/>
  <c r="AC45" i="2"/>
  <c r="AC46" i="2"/>
  <c r="AY43" i="2"/>
  <c r="AC54" i="2"/>
  <c r="AC48" i="2"/>
  <c r="AC52" i="2"/>
  <c r="AO47" i="2"/>
  <c r="AC56" i="2"/>
  <c r="AO46" i="2"/>
  <c r="AC57" i="2"/>
  <c r="AO58" i="2"/>
  <c r="AO55" i="2"/>
  <c r="BA60" i="2"/>
  <c r="BA49" i="2"/>
  <c r="AO53" i="2"/>
  <c r="AO54" i="2"/>
  <c r="AO43" i="2"/>
  <c r="AC49" i="2"/>
  <c r="AO50" i="2"/>
  <c r="AO45" i="2"/>
  <c r="AC58" i="2"/>
  <c r="AC61" i="2"/>
  <c r="AC55" i="2"/>
  <c r="AC51" i="2"/>
  <c r="BA55" i="2"/>
  <c r="AC44" i="2"/>
  <c r="BA47" i="2"/>
  <c r="BA45" i="2"/>
  <c r="BA46" i="2"/>
  <c r="AO44" i="2"/>
  <c r="AC50" i="2"/>
  <c r="BA54" i="2"/>
  <c r="BA48" i="2"/>
  <c r="BA51" i="2"/>
  <c r="AC43" i="2"/>
  <c r="BA57" i="2"/>
  <c r="BA58" i="2"/>
  <c r="AO49" i="2"/>
  <c r="BA52" i="2"/>
  <c r="BA43" i="2"/>
  <c r="BC78" i="2"/>
  <c r="AP75" i="2"/>
  <c r="AP76" i="2"/>
  <c r="X78" i="2"/>
  <c r="X74" i="2"/>
  <c r="X77" i="2"/>
  <c r="AE78" i="2"/>
  <c r="Z76" i="2"/>
  <c r="AR75" i="2"/>
  <c r="AR79" i="2"/>
  <c r="X80" i="2"/>
  <c r="BB76" i="2"/>
  <c r="AV79" i="2"/>
  <c r="AQ78" i="2"/>
  <c r="AD75" i="2"/>
  <c r="AV80" i="2"/>
  <c r="AD80" i="2"/>
  <c r="X75" i="2"/>
  <c r="Y76" i="2"/>
  <c r="AD79" i="2"/>
  <c r="AQ79" i="2"/>
  <c r="AJ78" i="2"/>
  <c r="AJ74" i="2"/>
  <c r="Z80" i="2"/>
  <c r="AP74" i="2"/>
  <c r="BD76" i="2"/>
  <c r="AV78" i="2"/>
  <c r="AV74" i="2"/>
  <c r="AJ75" i="2"/>
  <c r="AV76" i="2"/>
  <c r="BB77" i="2"/>
  <c r="BB75" i="2"/>
  <c r="AD77" i="2"/>
  <c r="AJ80" i="2"/>
  <c r="AP80" i="2"/>
  <c r="AD76" i="2"/>
  <c r="AJ79" i="2"/>
  <c r="AV77" i="2"/>
  <c r="AD74" i="2"/>
  <c r="BB80" i="2"/>
  <c r="Z74" i="2"/>
  <c r="AX76" i="2"/>
  <c r="AJ76" i="2"/>
  <c r="BB79" i="2"/>
  <c r="Z78" i="2"/>
  <c r="AP77" i="2"/>
  <c r="BB74" i="2"/>
  <c r="AR76" i="2"/>
  <c r="AX78" i="2"/>
  <c r="AX74" i="2"/>
  <c r="X79" i="2"/>
  <c r="AV75" i="2"/>
  <c r="Z77" i="2"/>
  <c r="AX79" i="2"/>
  <c r="AJ77" i="2"/>
  <c r="AD71" i="2"/>
  <c r="BB67" i="2"/>
  <c r="AR73" i="2"/>
  <c r="BB62" i="2"/>
  <c r="AJ63" i="2"/>
  <c r="AD72" i="2"/>
  <c r="AD68" i="2"/>
  <c r="AV67" i="2"/>
  <c r="AD46" i="2"/>
  <c r="AP49" i="2"/>
  <c r="AV50" i="2"/>
  <c r="AV45" i="2"/>
  <c r="BB59" i="2"/>
  <c r="AD57" i="2"/>
  <c r="AJ46" i="2"/>
  <c r="AP56" i="2"/>
  <c r="AJ58" i="2"/>
  <c r="AD52" i="2"/>
  <c r="AV46" i="2"/>
  <c r="AV47" i="2"/>
  <c r="AD59" i="2"/>
  <c r="AJ57" i="2"/>
  <c r="BB53" i="2"/>
  <c r="BC70" i="2"/>
  <c r="AP67" i="2"/>
  <c r="AD69" i="2"/>
  <c r="BB69" i="2"/>
  <c r="AD63" i="2"/>
  <c r="X64" i="2"/>
  <c r="X65" i="2"/>
  <c r="X70" i="2"/>
  <c r="AD66" i="2"/>
  <c r="AP64" i="2"/>
  <c r="X71" i="2"/>
  <c r="X62" i="2"/>
  <c r="AP54" i="2"/>
  <c r="X44" i="2"/>
  <c r="AJ53" i="2"/>
  <c r="AV56" i="2"/>
  <c r="BB44" i="2"/>
  <c r="AJ59" i="2"/>
  <c r="AV49" i="2"/>
  <c r="AJ44" i="2"/>
  <c r="AR49" i="2"/>
  <c r="AD47" i="2"/>
  <c r="AP44" i="2"/>
  <c r="BB52" i="2"/>
  <c r="X68" i="2"/>
  <c r="BD69" i="2"/>
  <c r="X63" i="2"/>
  <c r="AV73" i="2"/>
  <c r="AV64" i="2"/>
  <c r="AJ65" i="2"/>
  <c r="AJ69" i="2"/>
  <c r="X69" i="2"/>
  <c r="BB66" i="2"/>
  <c r="BB64" i="2"/>
  <c r="AV44" i="2"/>
  <c r="AJ60" i="2"/>
  <c r="AJ61" i="2"/>
  <c r="Z44" i="2"/>
  <c r="X51" i="2"/>
  <c r="X52" i="2"/>
  <c r="AV51" i="2"/>
  <c r="AX51" i="2" s="1"/>
  <c r="AP46" i="2"/>
  <c r="X58" i="2"/>
  <c r="AJ68" i="2"/>
  <c r="AP69" i="2"/>
  <c r="BB63" i="2"/>
  <c r="BB71" i="2"/>
  <c r="AF71" i="2"/>
  <c r="AD73" i="2"/>
  <c r="AP72" i="2"/>
  <c r="AP68" i="2"/>
  <c r="X66" i="2"/>
  <c r="AV71" i="2"/>
  <c r="X72" i="2"/>
  <c r="X67" i="2"/>
  <c r="BB45" i="2"/>
  <c r="BD45" i="2" s="1"/>
  <c r="AP45" i="2"/>
  <c r="AR45" i="2" s="1"/>
  <c r="X57" i="2"/>
  <c r="AV61" i="2"/>
  <c r="BB56" i="2"/>
  <c r="AV53" i="2"/>
  <c r="X47" i="2"/>
  <c r="X54" i="2"/>
  <c r="AP59" i="2"/>
  <c r="AJ45" i="2"/>
  <c r="AL60" i="2"/>
  <c r="X48" i="2"/>
  <c r="AP47" i="2"/>
  <c r="BB48" i="2"/>
  <c r="Z48" i="2"/>
  <c r="AJ48" i="2"/>
  <c r="AP61" i="2"/>
  <c r="AR61" i="2" s="1"/>
  <c r="AD48" i="2"/>
  <c r="AD51" i="2"/>
  <c r="X46" i="2"/>
  <c r="AJ50" i="2"/>
  <c r="BB51" i="2"/>
  <c r="AP48" i="2"/>
  <c r="BB47" i="2"/>
  <c r="BB57" i="2"/>
  <c r="Z58" i="2"/>
  <c r="AV52" i="2"/>
  <c r="AR56" i="2"/>
  <c r="X61" i="2"/>
  <c r="AP63" i="2"/>
  <c r="AL68" i="2"/>
  <c r="AP71" i="2"/>
  <c r="AD65" i="2"/>
  <c r="BD70" i="2"/>
  <c r="AV63" i="2"/>
  <c r="Z64" i="2"/>
  <c r="BB72" i="2"/>
  <c r="BB68" i="2"/>
  <c r="AJ70" i="2"/>
  <c r="AF66" i="2"/>
  <c r="AV72" i="2"/>
  <c r="AJ62" i="2"/>
  <c r="AV57" i="2"/>
  <c r="AJ55" i="2"/>
  <c r="AP58" i="2"/>
  <c r="AD54" i="2"/>
  <c r="AP57" i="2"/>
  <c r="BD51" i="2"/>
  <c r="AD53" i="2"/>
  <c r="AJ51" i="2"/>
  <c r="X45" i="2"/>
  <c r="X59" i="2"/>
  <c r="AR54" i="2"/>
  <c r="AV68" i="2"/>
  <c r="BD62" i="2"/>
  <c r="AF65" i="2"/>
  <c r="BB65" i="2"/>
  <c r="X73" i="2"/>
  <c r="AJ64" i="2"/>
  <c r="AL65" i="2"/>
  <c r="AL69" i="2"/>
  <c r="AV70" i="2"/>
  <c r="BD64" i="2"/>
  <c r="Z71" i="2"/>
  <c r="AV62" i="2"/>
  <c r="AJ67" i="2"/>
  <c r="AP51" i="2"/>
  <c r="AR51" i="2" s="1"/>
  <c r="BB58" i="2"/>
  <c r="AV55" i="2"/>
  <c r="AD60" i="2"/>
  <c r="BB54" i="2"/>
  <c r="AP50" i="2"/>
  <c r="X53" i="2"/>
  <c r="AD45" i="2"/>
  <c r="AF54" i="2"/>
  <c r="X55" i="2"/>
  <c r="AV48" i="2"/>
  <c r="AF45" i="2"/>
  <c r="AP65" i="2"/>
  <c r="AD67" i="2"/>
  <c r="AF63" i="2"/>
  <c r="BD67" i="2"/>
  <c r="AP70" i="2"/>
  <c r="AQ73" i="2"/>
  <c r="Z63" i="2"/>
  <c r="AJ73" i="2"/>
  <c r="AX73" i="2"/>
  <c r="AV65" i="2"/>
  <c r="AF72" i="2"/>
  <c r="AF68" i="2"/>
  <c r="AJ66" i="2"/>
  <c r="AD64" i="2"/>
  <c r="Z72" i="2"/>
  <c r="BB49" i="2"/>
  <c r="AD61" i="2"/>
  <c r="AJ52" i="2"/>
  <c r="AL52" i="2" s="1"/>
  <c r="BB50" i="2"/>
  <c r="AV58" i="2"/>
  <c r="AD44" i="2"/>
  <c r="AD55" i="2"/>
  <c r="AF55" i="2" s="1"/>
  <c r="AJ49" i="2"/>
  <c r="BB55" i="2"/>
  <c r="AJ47" i="2"/>
  <c r="AR71" i="2"/>
  <c r="AF69" i="2"/>
  <c r="AD70" i="2"/>
  <c r="AF67" i="2"/>
  <c r="BB73" i="2"/>
  <c r="AF62" i="2"/>
  <c r="AE62" i="2"/>
  <c r="AP62" i="2"/>
  <c r="AL63" i="2"/>
  <c r="AV69" i="2"/>
  <c r="BD72" i="2"/>
  <c r="BD68" i="2"/>
  <c r="Z70" i="2"/>
  <c r="AV66" i="2"/>
  <c r="AP66" i="2"/>
  <c r="AJ71" i="2"/>
  <c r="AJ72" i="2"/>
  <c r="Z62" i="2"/>
  <c r="AX67" i="2"/>
  <c r="AP53" i="2"/>
  <c r="AR53" i="2" s="1"/>
  <c r="AV60" i="2"/>
  <c r="AX60" i="2" s="1"/>
  <c r="BB46" i="2"/>
  <c r="X50" i="2"/>
  <c r="AD49" i="2"/>
  <c r="AF49" i="2" s="1"/>
  <c r="BB61" i="2"/>
  <c r="AV59" i="2"/>
  <c r="AX44" i="2"/>
  <c r="AP52" i="2"/>
  <c r="AR52" i="2" s="1"/>
  <c r="BD58" i="2"/>
  <c r="X60" i="2"/>
  <c r="AX59" i="2"/>
  <c r="AP60" i="2"/>
  <c r="AX52" i="2"/>
  <c r="BD49" i="2"/>
  <c r="AD58" i="2"/>
  <c r="AF58" i="2" s="1"/>
  <c r="X49" i="2"/>
  <c r="AV54" i="2"/>
  <c r="AX54" i="2" s="1"/>
  <c r="AL59" i="2"/>
  <c r="X56" i="2"/>
  <c r="AJ56" i="2"/>
  <c r="AD50" i="2"/>
  <c r="BB60" i="2"/>
  <c r="AJ54" i="2"/>
  <c r="Z46" i="2"/>
  <c r="AF46" i="2"/>
  <c r="AD56" i="2"/>
  <c r="AP55" i="2"/>
  <c r="BD47" i="2"/>
  <c r="BD46" i="2"/>
  <c r="AR67" i="2"/>
  <c r="Z65" i="2"/>
  <c r="AR64" i="2"/>
  <c r="Z68" i="2"/>
  <c r="AX64" i="2"/>
  <c r="Z69" i="2"/>
  <c r="BD66" i="2"/>
  <c r="AR69" i="2"/>
  <c r="BD63" i="2"/>
  <c r="BD71" i="2"/>
  <c r="AF73" i="2"/>
  <c r="AR72" i="2"/>
  <c r="AR68" i="2"/>
  <c r="Z66" i="2"/>
  <c r="AX71" i="2"/>
  <c r="Z67" i="2"/>
  <c r="AR63" i="2"/>
  <c r="AX63" i="2"/>
  <c r="AL70" i="2"/>
  <c r="AX72" i="2"/>
  <c r="AL62" i="2"/>
  <c r="AX68" i="2"/>
  <c r="BD65" i="2"/>
  <c r="Z73" i="2"/>
  <c r="AL64" i="2"/>
  <c r="AX70" i="2"/>
  <c r="AX62" i="2"/>
  <c r="AL67" i="2"/>
  <c r="AR65" i="2"/>
  <c r="AR70" i="2"/>
  <c r="AL73" i="2"/>
  <c r="AX65" i="2"/>
  <c r="AL66" i="2"/>
  <c r="AF64" i="2"/>
  <c r="AF70" i="2"/>
  <c r="BD73" i="2"/>
  <c r="AR62" i="2"/>
  <c r="AX69" i="2"/>
  <c r="AX66" i="2"/>
  <c r="AR66" i="2"/>
  <c r="AL71" i="2"/>
  <c r="AL72" i="2"/>
  <c r="AF75" i="2"/>
  <c r="AX80" i="2"/>
  <c r="AF80" i="2"/>
  <c r="Z75" i="2"/>
  <c r="AF79" i="2"/>
  <c r="AL78" i="2"/>
  <c r="AL74" i="2"/>
  <c r="AR74" i="2"/>
  <c r="AL75" i="2"/>
  <c r="BD77" i="2"/>
  <c r="BD75" i="2"/>
  <c r="AF77" i="2"/>
  <c r="AL80" i="2"/>
  <c r="AR80" i="2"/>
  <c r="AF76" i="2"/>
  <c r="AL79" i="2"/>
  <c r="AX77" i="2"/>
  <c r="AF74" i="2"/>
  <c r="BD80" i="2"/>
  <c r="AL76" i="2"/>
  <c r="BD79" i="2"/>
  <c r="AR77" i="2"/>
  <c r="BD74" i="2"/>
  <c r="Z79" i="2"/>
  <c r="AX75" i="2"/>
  <c r="AL77" i="2"/>
  <c r="AV16" i="2"/>
  <c r="BB17" i="2"/>
  <c r="AV17" i="2"/>
  <c r="X16" i="2"/>
  <c r="AX17" i="2"/>
  <c r="AD18" i="2"/>
  <c r="BB18" i="2"/>
  <c r="BD18" i="2"/>
  <c r="AJ16" i="2"/>
  <c r="AP15" i="2"/>
  <c r="X15" i="2"/>
  <c r="BD16" i="2"/>
  <c r="X18" i="2"/>
  <c r="Z18" i="2" s="1"/>
  <c r="AD15" i="2"/>
  <c r="X17" i="2"/>
  <c r="BC16" i="2"/>
  <c r="AP18" i="2"/>
  <c r="AF15" i="2"/>
  <c r="BB15" i="2"/>
  <c r="AJ18" i="2"/>
  <c r="AR15" i="2"/>
  <c r="AJ15" i="2"/>
  <c r="AJ17" i="2"/>
  <c r="AL17" i="2" s="1"/>
  <c r="AR18" i="2"/>
  <c r="AD16" i="2"/>
  <c r="AV15" i="2"/>
  <c r="BD15" i="2"/>
  <c r="AX16" i="2"/>
  <c r="AL16" i="2"/>
  <c r="AX15" i="2"/>
  <c r="AV18" i="2"/>
  <c r="AX18" i="2" s="1"/>
  <c r="AD17" i="2"/>
  <c r="AF17" i="2" s="1"/>
  <c r="AP16" i="2"/>
  <c r="AP17" i="2"/>
  <c r="BD17" i="2"/>
  <c r="AF16" i="2"/>
  <c r="AF18" i="2"/>
  <c r="X30" i="2"/>
  <c r="AD30" i="2"/>
  <c r="AP30" i="2"/>
  <c r="AL30" i="2"/>
  <c r="AK30" i="2"/>
  <c r="AP29" i="2"/>
  <c r="AK29" i="2"/>
  <c r="AL29" i="2"/>
  <c r="AD29" i="2"/>
  <c r="AW30" i="2"/>
  <c r="AV29" i="2"/>
  <c r="AX30" i="2"/>
  <c r="BB29" i="2"/>
  <c r="BB30" i="2"/>
  <c r="X29" i="2"/>
  <c r="Z29" i="2" s="1"/>
  <c r="AX29" i="2"/>
  <c r="AJ40" i="2"/>
  <c r="AQ38" i="2"/>
  <c r="BD41" i="2"/>
  <c r="AE42" i="2"/>
  <c r="BC37" i="2"/>
  <c r="BC32" i="2"/>
  <c r="AV37" i="2"/>
  <c r="Z33" i="2"/>
  <c r="AW36" i="2"/>
  <c r="BD31" i="2"/>
  <c r="X31" i="2"/>
  <c r="Z39" i="2"/>
  <c r="AD38" i="2"/>
  <c r="AQ39" i="2"/>
  <c r="AJ35" i="2"/>
  <c r="AX35" i="2"/>
  <c r="AW33" i="2"/>
  <c r="AP36" i="2"/>
  <c r="AF38" i="2"/>
  <c r="BB42" i="2"/>
  <c r="AJ42" i="2"/>
  <c r="AQ34" i="2"/>
  <c r="X35" i="2"/>
  <c r="BC31" i="2"/>
  <c r="AQ31" i="2"/>
  <c r="AV43" i="2"/>
  <c r="X34" i="2"/>
  <c r="AL35" i="2"/>
  <c r="AV39" i="2"/>
  <c r="AP32" i="2"/>
  <c r="Y33" i="2"/>
  <c r="AD41" i="2"/>
  <c r="AL41" i="2"/>
  <c r="BD32" i="2"/>
  <c r="AF35" i="2"/>
  <c r="AX37" i="2"/>
  <c r="AL40" i="2"/>
  <c r="BC33" i="2"/>
  <c r="AP37" i="2"/>
  <c r="AL31" i="2"/>
  <c r="AX36" i="2"/>
  <c r="AE35" i="2"/>
  <c r="X41" i="2"/>
  <c r="X32" i="2"/>
  <c r="AD31" i="2"/>
  <c r="AF31" i="2" s="1"/>
  <c r="AJ39" i="2"/>
  <c r="AD36" i="2"/>
  <c r="AP33" i="2"/>
  <c r="AP41" i="2"/>
  <c r="AW35" i="2"/>
  <c r="Z37" i="2"/>
  <c r="BD35" i="2"/>
  <c r="AL39" i="2"/>
  <c r="AD39" i="2"/>
  <c r="BC41" i="2"/>
  <c r="AJ32" i="2"/>
  <c r="AD37" i="2"/>
  <c r="Y37" i="2"/>
  <c r="AL42" i="2"/>
  <c r="AV40" i="2"/>
  <c r="AL38" i="2"/>
  <c r="AP43" i="2"/>
  <c r="Z42" i="2"/>
  <c r="AD43" i="2"/>
  <c r="AF43" i="2" s="1"/>
  <c r="AD40" i="2"/>
  <c r="AK34" i="2"/>
  <c r="AJ36" i="2"/>
  <c r="Y42" i="2"/>
  <c r="AL34" i="2"/>
  <c r="BD33" i="2"/>
  <c r="AK38" i="2"/>
  <c r="AK33" i="2"/>
  <c r="AK41" i="2"/>
  <c r="AV34" i="2"/>
  <c r="BD36" i="2"/>
  <c r="AF40" i="2"/>
  <c r="AP42" i="2"/>
  <c r="BD42" i="2"/>
  <c r="AP35" i="2"/>
  <c r="AV41" i="2"/>
  <c r="AJ43" i="2"/>
  <c r="BB43" i="2"/>
  <c r="BD43" i="2" s="1"/>
  <c r="AX41" i="2"/>
  <c r="AX33" i="2"/>
  <c r="AF39" i="2"/>
  <c r="BD40" i="2"/>
  <c r="Z32" i="2"/>
  <c r="BC40" i="2"/>
  <c r="AR39" i="2"/>
  <c r="Z35" i="2"/>
  <c r="AX40" i="2"/>
  <c r="AV38" i="2"/>
  <c r="AX38" i="2" s="1"/>
  <c r="BB39" i="2"/>
  <c r="Y40" i="2"/>
  <c r="X38" i="2"/>
  <c r="Z38" i="2" s="1"/>
  <c r="AF41" i="2"/>
  <c r="BB34" i="2"/>
  <c r="BD34" i="2" s="1"/>
  <c r="BD37" i="2"/>
  <c r="AW32" i="2"/>
  <c r="BD39" i="2"/>
  <c r="AP40" i="2"/>
  <c r="AR40" i="2" s="1"/>
  <c r="AX32" i="2"/>
  <c r="Z40" i="2"/>
  <c r="AD34" i="2"/>
  <c r="AF34" i="2" s="1"/>
  <c r="AL36" i="2"/>
  <c r="Z41" i="2"/>
  <c r="AL33" i="2"/>
  <c r="AF42" i="2"/>
  <c r="AR38" i="2"/>
  <c r="Y39" i="2"/>
  <c r="AV42" i="2"/>
  <c r="AX42" i="2" s="1"/>
  <c r="AR42" i="2"/>
  <c r="AR41" i="2"/>
  <c r="AR34" i="2"/>
  <c r="BC35" i="2"/>
  <c r="AD32" i="2"/>
  <c r="AJ37" i="2"/>
  <c r="AL37" i="2"/>
  <c r="AR35" i="2"/>
  <c r="AV31" i="2"/>
  <c r="AX31" i="2" s="1"/>
  <c r="AR31" i="2"/>
  <c r="AK31" i="2"/>
  <c r="AX39" i="2"/>
  <c r="BB38" i="2"/>
  <c r="BD38" i="2" s="1"/>
  <c r="AD33" i="2"/>
  <c r="AF33" i="2" s="1"/>
  <c r="X36" i="2"/>
  <c r="X43" i="2"/>
  <c r="BC36" i="2"/>
  <c r="Y22" i="2"/>
  <c r="AV21" i="2"/>
  <c r="AJ21" i="2"/>
  <c r="BB24" i="2"/>
  <c r="X26" i="2"/>
  <c r="AP24" i="2"/>
  <c r="AF24" i="2"/>
  <c r="AK27" i="2"/>
  <c r="Z25" i="2"/>
  <c r="AD22" i="2"/>
  <c r="AV26" i="2"/>
  <c r="X19" i="2"/>
  <c r="X20" i="2"/>
  <c r="AP19" i="2"/>
  <c r="AV28" i="2"/>
  <c r="Z23" i="2"/>
  <c r="AW27" i="2"/>
  <c r="AD23" i="2"/>
  <c r="BB26" i="2"/>
  <c r="AP27" i="2"/>
  <c r="AD27" i="2"/>
  <c r="Y25" i="2"/>
  <c r="AP26" i="2"/>
  <c r="BB19" i="2"/>
  <c r="AL19" i="2"/>
  <c r="BB22" i="2"/>
  <c r="AP23" i="2"/>
  <c r="AJ28" i="2"/>
  <c r="Y27" i="2"/>
  <c r="AD25" i="2"/>
  <c r="BB28" i="2"/>
  <c r="AW23" i="2"/>
  <c r="AX23" i="2"/>
  <c r="AW25" i="2"/>
  <c r="AP21" i="2"/>
  <c r="BB20" i="2"/>
  <c r="AL27" i="2"/>
  <c r="AL25" i="2"/>
  <c r="Z27" i="2"/>
  <c r="AD26" i="2"/>
  <c r="AD28" i="2"/>
  <c r="AV24" i="2"/>
  <c r="AX27" i="2"/>
  <c r="AP22" i="2"/>
  <c r="X21" i="2"/>
  <c r="AD21" i="2"/>
  <c r="Z22" i="2"/>
  <c r="AL23" i="2"/>
  <c r="AJ26" i="2"/>
  <c r="AP25" i="2"/>
  <c r="AX25" i="2"/>
  <c r="AD19" i="2"/>
  <c r="AF19" i="2" s="1"/>
  <c r="AV20" i="2"/>
  <c r="AV19" i="2"/>
  <c r="AD20" i="2"/>
  <c r="Y23" i="2"/>
  <c r="AJ24" i="2"/>
  <c r="BB23" i="2"/>
  <c r="X24" i="2"/>
  <c r="BB25" i="2"/>
  <c r="BB27" i="2"/>
  <c r="BB21" i="2"/>
  <c r="AV22" i="2"/>
  <c r="AJ20" i="2"/>
  <c r="AP20" i="2"/>
  <c r="AJ22" i="2"/>
  <c r="AK23" i="2"/>
  <c r="AK25" i="2"/>
  <c r="X28" i="2"/>
  <c r="AP28" i="2"/>
  <c r="AK19" i="2"/>
  <c r="AE24" i="2"/>
  <c r="BK35" i="2" l="1"/>
  <c r="BK56" i="2"/>
  <c r="BK30" i="2"/>
  <c r="BL75" i="2"/>
  <c r="BK67" i="2"/>
  <c r="BK77" i="2"/>
  <c r="BS25" i="2"/>
  <c r="BS23" i="2"/>
  <c r="BK47" i="2"/>
  <c r="BK65" i="2"/>
  <c r="BK64" i="2"/>
  <c r="BK28" i="2"/>
  <c r="BK57" i="2"/>
  <c r="BT75" i="2"/>
  <c r="BR55" i="2"/>
  <c r="BR75" i="2"/>
  <c r="BT69" i="2"/>
  <c r="BT55" i="2"/>
  <c r="BK73" i="2"/>
  <c r="BK71" i="2"/>
  <c r="BR57" i="2"/>
  <c r="BK43" i="2"/>
  <c r="BJ27" i="2"/>
  <c r="BK53" i="2"/>
  <c r="BS76" i="2"/>
  <c r="BR63" i="2"/>
  <c r="BK44" i="2"/>
  <c r="BJ39" i="2"/>
  <c r="BK68" i="2"/>
  <c r="BS16" i="2"/>
  <c r="BL61" i="2"/>
  <c r="BL21" i="2"/>
  <c r="BL23" i="2"/>
  <c r="BL28" i="2"/>
  <c r="BL67" i="2"/>
  <c r="BL51" i="2"/>
  <c r="BL35" i="2"/>
  <c r="BJ35" i="2"/>
  <c r="BL31" i="2"/>
  <c r="BR52" i="2"/>
  <c r="BT52" i="2"/>
  <c r="BK27" i="2"/>
  <c r="BK75" i="2"/>
  <c r="BL32" i="2"/>
  <c r="BK17" i="2"/>
  <c r="BL73" i="2"/>
  <c r="BK39" i="2"/>
  <c r="BS69" i="2"/>
  <c r="BL36" i="2"/>
  <c r="BL77" i="2"/>
  <c r="BL26" i="2"/>
  <c r="BL34" i="2"/>
  <c r="BL70" i="2"/>
  <c r="BL79" i="2"/>
  <c r="BL42" i="2"/>
  <c r="BR54" i="2"/>
  <c r="BL71" i="2"/>
  <c r="BL30" i="2"/>
  <c r="BR47" i="2"/>
  <c r="BL78" i="2"/>
  <c r="BL74" i="2"/>
  <c r="BL38" i="2"/>
  <c r="BL72" i="2"/>
  <c r="BL68" i="2"/>
  <c r="BL40" i="2"/>
  <c r="BL65" i="2"/>
  <c r="BL57" i="2"/>
  <c r="BT17" i="2"/>
  <c r="BR45" i="2"/>
  <c r="BT41" i="2"/>
  <c r="BT47" i="2"/>
  <c r="BR25" i="2"/>
  <c r="BT45" i="2"/>
  <c r="BT25" i="2"/>
  <c r="BS63" i="2"/>
  <c r="BS79" i="2"/>
  <c r="BR79" i="2"/>
  <c r="BT35" i="2"/>
  <c r="BT20" i="2"/>
  <c r="BT22" i="2"/>
  <c r="BT73" i="2"/>
  <c r="BT19" i="2"/>
  <c r="BS73" i="2"/>
  <c r="BR35" i="2"/>
  <c r="BR43" i="2"/>
  <c r="BR17" i="2"/>
  <c r="BR70" i="2"/>
  <c r="BL59" i="2"/>
  <c r="BT43" i="2"/>
  <c r="BT58" i="2"/>
  <c r="BR20" i="2"/>
  <c r="BR56" i="2"/>
  <c r="BR58" i="2"/>
  <c r="BR22" i="2"/>
  <c r="BT56" i="2"/>
  <c r="BR19" i="2"/>
  <c r="BS59" i="2"/>
  <c r="BT59" i="2"/>
  <c r="BT63" i="2"/>
  <c r="BT77" i="2"/>
  <c r="BR77" i="2"/>
  <c r="BT57" i="2"/>
  <c r="BT72" i="2"/>
  <c r="BS57" i="2"/>
  <c r="BR72" i="2"/>
  <c r="BR74" i="2"/>
  <c r="BT40" i="2"/>
  <c r="BT51" i="2"/>
  <c r="BR41" i="2"/>
  <c r="BS51" i="2"/>
  <c r="BT54" i="2"/>
  <c r="BT64" i="2"/>
  <c r="BT66" i="2"/>
  <c r="BR64" i="2"/>
  <c r="BR66" i="2"/>
  <c r="BR39" i="2"/>
  <c r="BR42" i="2"/>
  <c r="BS39" i="2"/>
  <c r="BT62" i="2"/>
  <c r="BR15" i="2"/>
  <c r="BT23" i="2"/>
  <c r="BT38" i="2"/>
  <c r="BT36" i="2"/>
  <c r="BT15" i="2"/>
  <c r="BT76" i="2"/>
  <c r="BR34" i="2"/>
  <c r="BL43" i="2"/>
  <c r="BM43" i="2"/>
  <c r="AG4" i="2"/>
  <c r="BT50" i="2"/>
  <c r="BT44" i="2"/>
  <c r="BT24" i="2"/>
  <c r="BT32" i="2"/>
  <c r="BT60" i="2"/>
  <c r="BT70" i="2"/>
  <c r="BR32" i="2"/>
  <c r="BR28" i="2"/>
  <c r="BR36" i="2"/>
  <c r="BT34" i="2"/>
  <c r="BR26" i="2"/>
  <c r="BL53" i="2"/>
  <c r="BR62" i="2"/>
  <c r="BT74" i="2"/>
  <c r="BT68" i="2"/>
  <c r="BT26" i="2"/>
  <c r="BR40" i="2"/>
  <c r="BR38" i="2"/>
  <c r="BR24" i="2"/>
  <c r="BL56" i="2"/>
  <c r="BT28" i="2"/>
  <c r="BT30" i="2"/>
  <c r="BT42" i="2"/>
  <c r="BR68" i="2"/>
  <c r="BM80" i="2"/>
  <c r="BJ80" i="2"/>
  <c r="BM28" i="2"/>
  <c r="BJ28" i="2"/>
  <c r="BM34" i="2"/>
  <c r="BJ34" i="2"/>
  <c r="BJ69" i="2"/>
  <c r="BM69" i="2"/>
  <c r="BL17" i="2"/>
  <c r="BM17" i="2"/>
  <c r="BJ67" i="2"/>
  <c r="BM67" i="2"/>
  <c r="BJ71" i="2"/>
  <c r="BM71" i="2"/>
  <c r="BM48" i="2"/>
  <c r="BJ48" i="2"/>
  <c r="BM60" i="2"/>
  <c r="BJ60" i="2"/>
  <c r="BJ73" i="2"/>
  <c r="BM73" i="2"/>
  <c r="BJ49" i="2"/>
  <c r="BM49" i="2"/>
  <c r="BL39" i="2"/>
  <c r="BM39" i="2"/>
  <c r="BJ45" i="2"/>
  <c r="BM45" i="2"/>
  <c r="BJ61" i="2"/>
  <c r="BM61" i="2"/>
  <c r="BM18" i="2"/>
  <c r="BJ18" i="2"/>
  <c r="BM30" i="2"/>
  <c r="BJ30" i="2"/>
  <c r="BJ55" i="2"/>
  <c r="BM55" i="2"/>
  <c r="BJ65" i="2"/>
  <c r="BM65" i="2"/>
  <c r="BM66" i="2"/>
  <c r="BJ66" i="2"/>
  <c r="BM62" i="2"/>
  <c r="BJ62" i="2"/>
  <c r="BJ59" i="2"/>
  <c r="BM59" i="2"/>
  <c r="BJ75" i="2"/>
  <c r="BM75" i="2"/>
  <c r="BJ51" i="2"/>
  <c r="BM51" i="2"/>
  <c r="BM40" i="2"/>
  <c r="BJ40" i="2"/>
  <c r="BM20" i="2"/>
  <c r="BJ20" i="2"/>
  <c r="BM22" i="2"/>
  <c r="BJ22" i="2"/>
  <c r="BM24" i="2"/>
  <c r="BJ24" i="2"/>
  <c r="BJ23" i="2"/>
  <c r="BM23" i="2"/>
  <c r="BJ63" i="2"/>
  <c r="BM63" i="2"/>
  <c r="BT46" i="2"/>
  <c r="BR76" i="2"/>
  <c r="BM64" i="2"/>
  <c r="BJ64" i="2"/>
  <c r="BM50" i="2"/>
  <c r="BJ50" i="2"/>
  <c r="BM44" i="2"/>
  <c r="BJ44" i="2"/>
  <c r="BM46" i="2"/>
  <c r="BJ46" i="2"/>
  <c r="BJ57" i="2"/>
  <c r="BM57" i="2"/>
  <c r="BJ47" i="2"/>
  <c r="BM47" i="2"/>
  <c r="BL20" i="2"/>
  <c r="BL22" i="2"/>
  <c r="BL24" i="2"/>
  <c r="BT80" i="2"/>
  <c r="BT18" i="2"/>
  <c r="BJ53" i="2"/>
  <c r="BM53" i="2"/>
  <c r="BR78" i="2"/>
  <c r="BR16" i="2"/>
  <c r="BM26" i="2"/>
  <c r="BJ26" i="2"/>
  <c r="BM38" i="2"/>
  <c r="BJ38" i="2"/>
  <c r="BM36" i="2"/>
  <c r="BJ36" i="2"/>
  <c r="BM42" i="2"/>
  <c r="BJ42" i="2"/>
  <c r="BR60" i="2"/>
  <c r="BJ31" i="2"/>
  <c r="BM31" i="2"/>
  <c r="BT31" i="2"/>
  <c r="BR80" i="2"/>
  <c r="BR18" i="2"/>
  <c r="BR23" i="2"/>
  <c r="BJ79" i="2"/>
  <c r="BM79" i="2"/>
  <c r="BM72" i="2"/>
  <c r="BJ72" i="2"/>
  <c r="BM58" i="2"/>
  <c r="BJ58" i="2"/>
  <c r="BM52" i="2"/>
  <c r="BJ52" i="2"/>
  <c r="BM54" i="2"/>
  <c r="BJ54" i="2"/>
  <c r="BT78" i="2"/>
  <c r="BT16" i="2"/>
  <c r="BJ77" i="2"/>
  <c r="BM77" i="2"/>
  <c r="BR44" i="2"/>
  <c r="BM32" i="2"/>
  <c r="BJ32" i="2"/>
  <c r="BM76" i="2"/>
  <c r="BJ76" i="2"/>
  <c r="BM78" i="2"/>
  <c r="BJ78" i="2"/>
  <c r="BM16" i="2"/>
  <c r="BJ16" i="2"/>
  <c r="BL58" i="2"/>
  <c r="BL52" i="2"/>
  <c r="BL54" i="2"/>
  <c r="BL64" i="2"/>
  <c r="BT48" i="2"/>
  <c r="BR31" i="2"/>
  <c r="BR46" i="2"/>
  <c r="BM56" i="2"/>
  <c r="BJ56" i="2"/>
  <c r="BM74" i="2"/>
  <c r="BJ74" i="2"/>
  <c r="BM68" i="2"/>
  <c r="BJ68" i="2"/>
  <c r="BM70" i="2"/>
  <c r="BJ70" i="2"/>
  <c r="BM33" i="2"/>
  <c r="BM29" i="2"/>
  <c r="BM19" i="2"/>
  <c r="BM41" i="2"/>
  <c r="BM15" i="2"/>
  <c r="BR30" i="2"/>
  <c r="BR48" i="2"/>
  <c r="BR50" i="2"/>
  <c r="CC16" i="2"/>
  <c r="BJ25" i="2"/>
  <c r="BM25" i="2"/>
  <c r="BJ21" i="2"/>
  <c r="BM21" i="2"/>
  <c r="BM37" i="2"/>
  <c r="BM27" i="2"/>
  <c r="BM35" i="2"/>
  <c r="AZ59" i="2"/>
  <c r="AZ44" i="2"/>
  <c r="AN49" i="2"/>
  <c r="AN44" i="2"/>
  <c r="AB55" i="2"/>
  <c r="AB49" i="2"/>
  <c r="AN58" i="2"/>
  <c r="AN60" i="2"/>
  <c r="AN57" i="2"/>
  <c r="AZ58" i="2"/>
  <c r="AZ46" i="2"/>
  <c r="AB61" i="2"/>
  <c r="AN43" i="2"/>
  <c r="AB57" i="2"/>
  <c r="AN51" i="2"/>
  <c r="AZ61" i="2"/>
  <c r="AB48" i="2"/>
  <c r="AZ57" i="2"/>
  <c r="AZ45" i="2"/>
  <c r="AB58" i="2"/>
  <c r="AN54" i="2"/>
  <c r="AN46" i="2"/>
  <c r="AB60" i="2"/>
  <c r="AB43" i="2"/>
  <c r="AZ47" i="2"/>
  <c r="AN45" i="2"/>
  <c r="AN53" i="2"/>
  <c r="AB56" i="2"/>
  <c r="AN48" i="2"/>
  <c r="AB46" i="2"/>
  <c r="AN61" i="2"/>
  <c r="AB47" i="2"/>
  <c r="AN47" i="2"/>
  <c r="AB53" i="2"/>
  <c r="AZ43" i="2"/>
  <c r="AZ53" i="2"/>
  <c r="AB52" i="2"/>
  <c r="AZ52" i="2"/>
  <c r="AZ51" i="2"/>
  <c r="AB44" i="2"/>
  <c r="AN59" i="2"/>
  <c r="AN52" i="2"/>
  <c r="AN56" i="2"/>
  <c r="AB45" i="2"/>
  <c r="AB59" i="2"/>
  <c r="AZ48" i="2"/>
  <c r="AZ49" i="2"/>
  <c r="AB54" i="2"/>
  <c r="AZ54" i="2"/>
  <c r="AZ55" i="2"/>
  <c r="AZ60" i="2"/>
  <c r="AZ50" i="2"/>
  <c r="AB50" i="2"/>
  <c r="AB51" i="2"/>
  <c r="AN50" i="2"/>
  <c r="AN55" i="2"/>
  <c r="AZ56" i="2"/>
  <c r="AW75" i="2"/>
  <c r="AW77" i="2"/>
  <c r="AW76" i="2"/>
  <c r="Y75" i="2"/>
  <c r="Y74" i="2"/>
  <c r="Y79" i="2"/>
  <c r="AK79" i="2"/>
  <c r="AK75" i="2"/>
  <c r="AE80" i="2"/>
  <c r="Y78" i="2"/>
  <c r="BC74" i="2"/>
  <c r="AE76" i="2"/>
  <c r="AW74" i="2"/>
  <c r="AW80" i="2"/>
  <c r="AQ76" i="2"/>
  <c r="AQ77" i="2"/>
  <c r="AQ80" i="2"/>
  <c r="AW78" i="2"/>
  <c r="AE75" i="2"/>
  <c r="AQ75" i="2"/>
  <c r="BC79" i="2"/>
  <c r="AK80" i="2"/>
  <c r="AQ74" i="2"/>
  <c r="AW79" i="2"/>
  <c r="BC75" i="2"/>
  <c r="Y80" i="2"/>
  <c r="AK77" i="2"/>
  <c r="BC77" i="2"/>
  <c r="Y77" i="2"/>
  <c r="AK76" i="2"/>
  <c r="AE77" i="2"/>
  <c r="AK74" i="2"/>
  <c r="BC76" i="2"/>
  <c r="BC80" i="2"/>
  <c r="AK78" i="2"/>
  <c r="AE74" i="2"/>
  <c r="AE79" i="2"/>
  <c r="AF56" i="2"/>
  <c r="BC73" i="2"/>
  <c r="AQ70" i="2"/>
  <c r="Y73" i="2"/>
  <c r="BC72" i="2"/>
  <c r="Y66" i="2"/>
  <c r="BC64" i="2"/>
  <c r="Y68" i="2"/>
  <c r="Y64" i="2"/>
  <c r="AE72" i="2"/>
  <c r="AQ54" i="2"/>
  <c r="AQ53" i="2"/>
  <c r="BD50" i="2"/>
  <c r="AL50" i="2"/>
  <c r="AE52" i="2"/>
  <c r="AK55" i="2"/>
  <c r="Y59" i="2"/>
  <c r="Y47" i="2"/>
  <c r="Y49" i="2"/>
  <c r="AL54" i="2"/>
  <c r="AR47" i="2"/>
  <c r="BC48" i="2"/>
  <c r="AE48" i="2"/>
  <c r="AK58" i="2"/>
  <c r="Z52" i="2"/>
  <c r="BC57" i="2"/>
  <c r="BC55" i="2"/>
  <c r="BD44" i="2"/>
  <c r="AK57" i="2"/>
  <c r="AE55" i="2"/>
  <c r="AF50" i="2"/>
  <c r="AE70" i="2"/>
  <c r="AE67" i="2"/>
  <c r="BC65" i="2"/>
  <c r="AW63" i="2"/>
  <c r="AQ68" i="2"/>
  <c r="BC66" i="2"/>
  <c r="BD52" i="2"/>
  <c r="AE63" i="2"/>
  <c r="AK63" i="2"/>
  <c r="AR48" i="2"/>
  <c r="AK61" i="2"/>
  <c r="BC58" i="2"/>
  <c r="AW58" i="2"/>
  <c r="AE45" i="2"/>
  <c r="AL55" i="2"/>
  <c r="AW57" i="2"/>
  <c r="AF44" i="2"/>
  <c r="AK72" i="2"/>
  <c r="AL47" i="2"/>
  <c r="AQ65" i="2"/>
  <c r="AW68" i="2"/>
  <c r="AE65" i="2"/>
  <c r="AQ72" i="2"/>
  <c r="Y69" i="2"/>
  <c r="Y62" i="2"/>
  <c r="BC69" i="2"/>
  <c r="BC62" i="2"/>
  <c r="BC45" i="2"/>
  <c r="Z51" i="2"/>
  <c r="BD56" i="2"/>
  <c r="AR50" i="2"/>
  <c r="AL44" i="2"/>
  <c r="AW61" i="2"/>
  <c r="AW53" i="2"/>
  <c r="AE61" i="2"/>
  <c r="AK48" i="2"/>
  <c r="AF51" i="2"/>
  <c r="AF53" i="2"/>
  <c r="BC61" i="2"/>
  <c r="Y51" i="2"/>
  <c r="AK71" i="2"/>
  <c r="AX58" i="2"/>
  <c r="Z55" i="2"/>
  <c r="AR57" i="2"/>
  <c r="AQ71" i="2"/>
  <c r="AE73" i="2"/>
  <c r="AK69" i="2"/>
  <c r="Y71" i="2"/>
  <c r="AE69" i="2"/>
  <c r="BC67" i="2"/>
  <c r="BC46" i="2"/>
  <c r="Y44" i="2"/>
  <c r="AL61" i="2"/>
  <c r="AX56" i="2"/>
  <c r="AW52" i="2"/>
  <c r="AW48" i="2"/>
  <c r="AX47" i="2"/>
  <c r="AK52" i="2"/>
  <c r="Y55" i="2"/>
  <c r="AQ44" i="2"/>
  <c r="AF57" i="2"/>
  <c r="BC50" i="2"/>
  <c r="AQ59" i="2"/>
  <c r="AX46" i="2"/>
  <c r="AQ66" i="2"/>
  <c r="AE64" i="2"/>
  <c r="AK67" i="2"/>
  <c r="AK62" i="2"/>
  <c r="AQ63" i="2"/>
  <c r="BC71" i="2"/>
  <c r="AK65" i="2"/>
  <c r="AQ64" i="2"/>
  <c r="AQ67" i="2"/>
  <c r="AE71" i="2"/>
  <c r="Z61" i="2"/>
  <c r="AE46" i="2"/>
  <c r="BD60" i="2"/>
  <c r="BC49" i="2"/>
  <c r="BD53" i="2"/>
  <c r="Y48" i="2"/>
  <c r="AE44" i="2"/>
  <c r="AX45" i="2"/>
  <c r="BC52" i="2"/>
  <c r="AK47" i="2"/>
  <c r="BC59" i="2"/>
  <c r="Y60" i="2"/>
  <c r="Y56" i="2"/>
  <c r="AE60" i="2"/>
  <c r="AL57" i="2"/>
  <c r="AE51" i="2"/>
  <c r="AK44" i="2"/>
  <c r="AK49" i="2"/>
  <c r="AL46" i="2"/>
  <c r="AX50" i="2"/>
  <c r="AE49" i="2"/>
  <c r="AW47" i="2"/>
  <c r="AK46" i="2"/>
  <c r="Y53" i="2"/>
  <c r="AR44" i="2"/>
  <c r="AF59" i="2"/>
  <c r="AQ60" i="2"/>
  <c r="AW66" i="2"/>
  <c r="AK66" i="2"/>
  <c r="AW62" i="2"/>
  <c r="AW72" i="2"/>
  <c r="Y67" i="2"/>
  <c r="BC63" i="2"/>
  <c r="AW64" i="2"/>
  <c r="AE66" i="2"/>
  <c r="AF52" i="2"/>
  <c r="AX53" i="2"/>
  <c r="AL58" i="2"/>
  <c r="AX61" i="2"/>
  <c r="AQ45" i="2"/>
  <c r="BC60" i="2"/>
  <c r="AW46" i="2"/>
  <c r="AQ56" i="2"/>
  <c r="AQ50" i="2"/>
  <c r="BD55" i="2"/>
  <c r="AF47" i="2"/>
  <c r="AE58" i="2"/>
  <c r="AK45" i="2"/>
  <c r="AQ48" i="2"/>
  <c r="AE53" i="2"/>
  <c r="AK51" i="2"/>
  <c r="AK60" i="2"/>
  <c r="Y57" i="2"/>
  <c r="AL45" i="2"/>
  <c r="Z49" i="2"/>
  <c r="BC51" i="2"/>
  <c r="Z60" i="2"/>
  <c r="AK56" i="2"/>
  <c r="AL48" i="2"/>
  <c r="BD61" i="2"/>
  <c r="AQ61" i="2"/>
  <c r="AQ55" i="2"/>
  <c r="Y61" i="2"/>
  <c r="AF48" i="2"/>
  <c r="AK54" i="2"/>
  <c r="AX49" i="2"/>
  <c r="AW45" i="2"/>
  <c r="BC56" i="2"/>
  <c r="AE54" i="2"/>
  <c r="BC54" i="2"/>
  <c r="AE56" i="2"/>
  <c r="AW54" i="2"/>
  <c r="AW51" i="2"/>
  <c r="AW69" i="2"/>
  <c r="AW65" i="2"/>
  <c r="AW70" i="2"/>
  <c r="AK70" i="2"/>
  <c r="Y72" i="2"/>
  <c r="AQ69" i="2"/>
  <c r="AW73" i="2"/>
  <c r="Y70" i="2"/>
  <c r="AW67" i="2"/>
  <c r="AL53" i="2"/>
  <c r="AW49" i="2"/>
  <c r="AX48" i="2"/>
  <c r="Y52" i="2"/>
  <c r="AQ52" i="2"/>
  <c r="BD59" i="2"/>
  <c r="AQ46" i="2"/>
  <c r="AQ58" i="2"/>
  <c r="AW55" i="2"/>
  <c r="Z45" i="2"/>
  <c r="AQ62" i="2"/>
  <c r="AK73" i="2"/>
  <c r="AK64" i="2"/>
  <c r="BC68" i="2"/>
  <c r="AW71" i="2"/>
  <c r="AK68" i="2"/>
  <c r="Y63" i="2"/>
  <c r="Y65" i="2"/>
  <c r="AE68" i="2"/>
  <c r="BD54" i="2"/>
  <c r="AQ51" i="2"/>
  <c r="AQ49" i="2"/>
  <c r="AW60" i="2"/>
  <c r="AL56" i="2"/>
  <c r="Y54" i="2"/>
  <c r="AL51" i="2"/>
  <c r="Z50" i="2"/>
  <c r="Y58" i="2"/>
  <c r="AQ57" i="2"/>
  <c r="AK50" i="2"/>
  <c r="AR58" i="2"/>
  <c r="AE50" i="2"/>
  <c r="AR46" i="2"/>
  <c r="AW59" i="2"/>
  <c r="Z47" i="2"/>
  <c r="AF60" i="2"/>
  <c r="Z53" i="2"/>
  <c r="AR59" i="2"/>
  <c r="AK59" i="2"/>
  <c r="BC53" i="2"/>
  <c r="AW56" i="2"/>
  <c r="Z57" i="2"/>
  <c r="AW44" i="2"/>
  <c r="AE59" i="2"/>
  <c r="Y46" i="2"/>
  <c r="BD48" i="2"/>
  <c r="BC44" i="2"/>
  <c r="Z59" i="2"/>
  <c r="AF61" i="2"/>
  <c r="BD57" i="2"/>
  <c r="Z54" i="2"/>
  <c r="Y50" i="2"/>
  <c r="BC47" i="2"/>
  <c r="AR60" i="2"/>
  <c r="AR55" i="2"/>
  <c r="AL49" i="2"/>
  <c r="AX57" i="2"/>
  <c r="AK53" i="2"/>
  <c r="Y45" i="2"/>
  <c r="AX55" i="2"/>
  <c r="AE57" i="2"/>
  <c r="AE47" i="2"/>
  <c r="AW50" i="2"/>
  <c r="AQ47" i="2"/>
  <c r="Z56" i="2"/>
  <c r="AR17" i="2"/>
  <c r="AQ18" i="2"/>
  <c r="BC18" i="2"/>
  <c r="AR16" i="2"/>
  <c r="AW16" i="2"/>
  <c r="BC15" i="2"/>
  <c r="AL15" i="2"/>
  <c r="AW18" i="2"/>
  <c r="AE15" i="2"/>
  <c r="AL18" i="2"/>
  <c r="AK15" i="2"/>
  <c r="AW17" i="2"/>
  <c r="AE16" i="2"/>
  <c r="Z17" i="2"/>
  <c r="AE18" i="2"/>
  <c r="AK18" i="2"/>
  <c r="Y16" i="2"/>
  <c r="AW15" i="2"/>
  <c r="Z15" i="2"/>
  <c r="AQ17" i="2"/>
  <c r="AK16" i="2"/>
  <c r="Z16" i="2"/>
  <c r="AQ16" i="2"/>
  <c r="AK17" i="2"/>
  <c r="Y18" i="2"/>
  <c r="BC17" i="2"/>
  <c r="AQ15" i="2"/>
  <c r="Y17" i="2"/>
  <c r="Y15" i="2"/>
  <c r="AE17" i="2"/>
  <c r="AQ29" i="2"/>
  <c r="BD29" i="2"/>
  <c r="AE29" i="2"/>
  <c r="AW29" i="2"/>
  <c r="AQ30" i="2"/>
  <c r="AR30" i="2"/>
  <c r="AE30" i="2"/>
  <c r="BC30" i="2"/>
  <c r="AR29" i="2"/>
  <c r="Y30" i="2"/>
  <c r="Y29" i="2"/>
  <c r="AF30" i="2"/>
  <c r="AF29" i="2"/>
  <c r="BC29" i="2"/>
  <c r="Z30" i="2"/>
  <c r="BD30" i="2"/>
  <c r="Z43" i="2"/>
  <c r="BC39" i="2"/>
  <c r="AK42" i="2"/>
  <c r="AK39" i="2"/>
  <c r="AQ36" i="2"/>
  <c r="Y32" i="2"/>
  <c r="AQ33" i="2"/>
  <c r="Y41" i="2"/>
  <c r="AQ37" i="2"/>
  <c r="AQ40" i="2"/>
  <c r="AE32" i="2"/>
  <c r="AW38" i="2"/>
  <c r="Y38" i="2"/>
  <c r="AL43" i="2"/>
  <c r="Y31" i="2"/>
  <c r="Z36" i="2"/>
  <c r="AE39" i="2"/>
  <c r="BC38" i="2"/>
  <c r="AQ41" i="2"/>
  <c r="AE34" i="2"/>
  <c r="AX34" i="2"/>
  <c r="AE31" i="2"/>
  <c r="BC42" i="2"/>
  <c r="AE33" i="2"/>
  <c r="AE43" i="2"/>
  <c r="AQ42" i="2"/>
  <c r="AF32" i="2"/>
  <c r="Y43" i="2"/>
  <c r="AQ43" i="2"/>
  <c r="AW42" i="2"/>
  <c r="AK37" i="2"/>
  <c r="Z34" i="2"/>
  <c r="AW31" i="2"/>
  <c r="AE38" i="2"/>
  <c r="AX43" i="2"/>
  <c r="Y34" i="2"/>
  <c r="AW39" i="2"/>
  <c r="AR43" i="2"/>
  <c r="AW43" i="2"/>
  <c r="AK43" i="2"/>
  <c r="AE41" i="2"/>
  <c r="AQ35" i="2"/>
  <c r="AK36" i="2"/>
  <c r="Z31" i="2"/>
  <c r="BC34" i="2"/>
  <c r="AF37" i="2"/>
  <c r="AW37" i="2"/>
  <c r="AE40" i="2"/>
  <c r="Y35" i="2"/>
  <c r="AL32" i="2"/>
  <c r="AW41" i="2"/>
  <c r="AR33" i="2"/>
  <c r="AW40" i="2"/>
  <c r="AK32" i="2"/>
  <c r="AF36" i="2"/>
  <c r="Y36" i="2"/>
  <c r="AR37" i="2"/>
  <c r="BC43" i="2"/>
  <c r="AK40" i="2"/>
  <c r="AK35" i="2"/>
  <c r="AW34" i="2"/>
  <c r="AE36" i="2"/>
  <c r="AR32" i="2"/>
  <c r="AE37" i="2"/>
  <c r="AQ32" i="2"/>
  <c r="AR36" i="2"/>
  <c r="AR19" i="2"/>
  <c r="Y20" i="2"/>
  <c r="AX26" i="2"/>
  <c r="AE26" i="2"/>
  <c r="BD22" i="2"/>
  <c r="AX20" i="2"/>
  <c r="AQ19" i="2"/>
  <c r="BC20" i="2"/>
  <c r="AR20" i="2"/>
  <c r="AW21" i="2"/>
  <c r="Z28" i="2"/>
  <c r="AR28" i="2"/>
  <c r="BC24" i="2"/>
  <c r="AF28" i="2"/>
  <c r="Y26" i="2"/>
  <c r="BD25" i="2"/>
  <c r="Z20" i="2"/>
  <c r="AQ24" i="2"/>
  <c r="AL26" i="2"/>
  <c r="BC22" i="2"/>
  <c r="AL20" i="2"/>
  <c r="BC23" i="2"/>
  <c r="BC21" i="2"/>
  <c r="AW24" i="2"/>
  <c r="AE27" i="2"/>
  <c r="AX22" i="2"/>
  <c r="AW28" i="2"/>
  <c r="AX21" i="2"/>
  <c r="Z21" i="2"/>
  <c r="Z19" i="2"/>
  <c r="BC19" i="2"/>
  <c r="BD21" i="2"/>
  <c r="BC28" i="2"/>
  <c r="AQ26" i="2"/>
  <c r="Z24" i="2"/>
  <c r="AE25" i="2"/>
  <c r="AL28" i="2"/>
  <c r="AR23" i="2"/>
  <c r="Z26" i="2"/>
  <c r="Y28" i="2"/>
  <c r="AW19" i="2"/>
  <c r="BC27" i="2"/>
  <c r="AQ28" i="2"/>
  <c r="AL22" i="2"/>
  <c r="AR26" i="2"/>
  <c r="AK24" i="2"/>
  <c r="AE22" i="2"/>
  <c r="AF23" i="2"/>
  <c r="AW26" i="2"/>
  <c r="AX19" i="2"/>
  <c r="BD27" i="2"/>
  <c r="AQ22" i="2"/>
  <c r="Y19" i="2"/>
  <c r="AE20" i="2"/>
  <c r="AK20" i="2"/>
  <c r="AF22" i="2"/>
  <c r="AQ25" i="2"/>
  <c r="BD28" i="2"/>
  <c r="AR25" i="2"/>
  <c r="BC25" i="2"/>
  <c r="AR27" i="2"/>
  <c r="AL21" i="2"/>
  <c r="AE28" i="2"/>
  <c r="AX24" i="2"/>
  <c r="AK26" i="2"/>
  <c r="AQ21" i="2"/>
  <c r="AQ27" i="2"/>
  <c r="BD26" i="2"/>
  <c r="AE19" i="2"/>
  <c r="AE21" i="2"/>
  <c r="AQ23" i="2"/>
  <c r="AW22" i="2"/>
  <c r="Y24" i="2"/>
  <c r="AW20" i="2"/>
  <c r="AK21" i="2"/>
  <c r="AR21" i="2"/>
  <c r="BD19" i="2"/>
  <c r="AF20" i="2"/>
  <c r="BD24" i="2"/>
  <c r="AF26" i="2"/>
  <c r="AL24" i="2"/>
  <c r="AE23" i="2"/>
  <c r="AF25" i="2"/>
  <c r="AF27" i="2"/>
  <c r="BD20" i="2"/>
  <c r="AR22" i="2"/>
  <c r="AK28" i="2"/>
  <c r="AF21" i="2"/>
  <c r="BD23" i="2"/>
  <c r="AX28" i="2"/>
  <c r="AQ20" i="2"/>
  <c r="AK22" i="2"/>
  <c r="AR24" i="2"/>
  <c r="Y21" i="2"/>
  <c r="BC26" i="2"/>
  <c r="CC17" i="2" l="1"/>
  <c r="CC18" i="2" s="1"/>
  <c r="CC19" i="2" l="1"/>
  <c r="CC20" i="2" s="1"/>
  <c r="CC21" i="2" l="1"/>
  <c r="CC22" i="2" l="1"/>
  <c r="CC23" i="2" s="1"/>
  <c r="CC24" i="2" s="1"/>
  <c r="CC25" i="2" s="1"/>
  <c r="CC26" i="2" s="1"/>
  <c r="CC27" i="2" s="1"/>
  <c r="CC28" i="2" s="1"/>
  <c r="CC29" i="2" s="1"/>
  <c r="CC30" i="2" s="1"/>
  <c r="CC31" i="2" s="1"/>
  <c r="CC32" i="2" s="1"/>
  <c r="CC33" i="2" s="1"/>
  <c r="CC34" i="2" s="1"/>
  <c r="CC35" i="2" s="1"/>
  <c r="CC36" i="2" s="1"/>
  <c r="CC37" i="2" s="1"/>
  <c r="CC38" i="2" s="1"/>
  <c r="CC39" i="2" s="1"/>
  <c r="CC40" i="2" s="1"/>
  <c r="CC41" i="2" s="1"/>
  <c r="CC42" i="2" s="1"/>
  <c r="CC43" i="2" s="1"/>
  <c r="CC44" i="2" s="1"/>
  <c r="CC45" i="2" s="1"/>
  <c r="CC46" i="2" s="1"/>
  <c r="CC47" i="2" s="1"/>
  <c r="CC48" i="2" s="1"/>
  <c r="CC49" i="2" s="1"/>
  <c r="CC50" i="2" s="1"/>
  <c r="CC51" i="2" s="1"/>
  <c r="CC52" i="2" s="1"/>
  <c r="CC53" i="2" s="1"/>
  <c r="CC54" i="2" s="1"/>
  <c r="CC55" i="2" s="1"/>
  <c r="CC56" i="2" s="1"/>
  <c r="CC57" i="2" s="1"/>
  <c r="CC58" i="2" s="1"/>
  <c r="CC59" i="2" s="1"/>
  <c r="CC60" i="2" s="1"/>
  <c r="CC61" i="2" s="1"/>
  <c r="CC62" i="2" s="1"/>
  <c r="CC63" i="2" s="1"/>
  <c r="CC64" i="2" s="1"/>
  <c r="CC65" i="2" s="1"/>
  <c r="CC66" i="2" s="1"/>
  <c r="CC67" i="2" s="1"/>
  <c r="CC68" i="2" s="1"/>
  <c r="CC69" i="2" s="1"/>
  <c r="CC70" i="2" s="1"/>
  <c r="CC71" i="2" s="1"/>
  <c r="CC72" i="2" s="1"/>
  <c r="CC73" i="2" s="1"/>
  <c r="CC74" i="2" s="1"/>
  <c r="CC75" i="2" s="1"/>
  <c r="CC76" i="2" s="1"/>
  <c r="CC77" i="2" s="1"/>
  <c r="CC78" i="2" s="1"/>
  <c r="CC79" i="2" s="1"/>
  <c r="CC80" i="2" s="1"/>
</calcChain>
</file>

<file path=xl/sharedStrings.xml><?xml version="1.0" encoding="utf-8"?>
<sst xmlns="http://schemas.openxmlformats.org/spreadsheetml/2006/main" count="1094" uniqueCount="433">
  <si>
    <t>[1-54]</t>
  </si>
  <si>
    <t>Month</t>
  </si>
  <si>
    <t>Pr</t>
  </si>
  <si>
    <t>LB</t>
  </si>
  <si>
    <t>UB</t>
  </si>
  <si>
    <t>Observed</t>
  </si>
  <si>
    <t>Expected parameters</t>
  </si>
  <si>
    <t>Published</t>
  </si>
  <si>
    <t>alpha1</t>
  </si>
  <si>
    <t>alpha2</t>
  </si>
  <si>
    <t>beta</t>
  </si>
  <si>
    <t>MS-Q</t>
  </si>
  <si>
    <t>range:</t>
  </si>
  <si>
    <t>alpha1:</t>
  </si>
  <si>
    <t>alpha2:</t>
  </si>
  <si>
    <t>beta:</t>
  </si>
  <si>
    <t>RI</t>
  </si>
  <si>
    <t>response = 2</t>
  </si>
  <si>
    <t>response = 1</t>
  </si>
  <si>
    <t>response = 0</t>
  </si>
  <si>
    <t>MN</t>
  </si>
  <si>
    <t>Pub</t>
  </si>
  <si>
    <t>MA</t>
  </si>
  <si>
    <t>n</t>
  </si>
  <si>
    <t>screens</t>
  </si>
  <si>
    <t>Include?</t>
  </si>
  <si>
    <t>MA SESAW</t>
  </si>
  <si>
    <t>response=1</t>
  </si>
  <si>
    <t>Response=2</t>
  </si>
  <si>
    <t>Response=1</t>
  </si>
  <si>
    <t>Response=0</t>
  </si>
  <si>
    <t>response=2</t>
  </si>
  <si>
    <t>#</t>
  </si>
  <si>
    <t>Text</t>
  </si>
  <si>
    <t>Holds up arms to be picked up</t>
  </si>
  <si>
    <t>Gets to a sitting position by him or herself</t>
  </si>
  <si>
    <t>Picks up food and eats it</t>
  </si>
  <si>
    <t>Pulls up to standing</t>
  </si>
  <si>
    <t>Plays games like 'peek-a-boo' or 'pat-a-cake'ּ</t>
  </si>
  <si>
    <t>Calls you 'mama' or 'dada' or similar name</t>
  </si>
  <si>
    <t>Copies sounds that you make</t>
  </si>
  <si>
    <t>Walks across a room without help</t>
  </si>
  <si>
    <t>Follows directions - like 'Come here' or 'Give me the ball'</t>
  </si>
  <si>
    <t>Runs</t>
  </si>
  <si>
    <t>Kicks a ball</t>
  </si>
  <si>
    <t>Names at least 5 familiar objects- like ball or milk</t>
  </si>
  <si>
    <t>Names at least 5 body parts- like nose, hand, or tummy</t>
  </si>
  <si>
    <t>Climbs up a ladder at a playground</t>
  </si>
  <si>
    <t>Uses words like 'me' or 'mine'</t>
  </si>
  <si>
    <t>Puts two or more words together - like 'more water' or 'go outside'</t>
  </si>
  <si>
    <t>Uses words to ask for help</t>
  </si>
  <si>
    <t>Names at least one color</t>
  </si>
  <si>
    <t>Tries to get you to watch by saying 'Look at me'</t>
  </si>
  <si>
    <t>Says his or her first name when asked</t>
  </si>
  <si>
    <t>Draws lines</t>
  </si>
  <si>
    <t>Washes and dries hands without help (even if you turn on the water)</t>
  </si>
  <si>
    <t>Tells you a story from a book or tv</t>
  </si>
  <si>
    <t>Draws simple shapes - like a circle or a square</t>
  </si>
  <si>
    <t>Uses words like 'yesterday' and 'tomorrow' correctly</t>
  </si>
  <si>
    <t>Stays dry all night</t>
  </si>
  <si>
    <t>SWYC Milestone</t>
  </si>
  <si>
    <t>Most children:</t>
  </si>
  <si>
    <t>by age:</t>
  </si>
  <si>
    <t>CDC</t>
  </si>
  <si>
    <t>Act early if child can't</t>
  </si>
  <si>
    <t>doesn't say single words like "mama" or "dada"</t>
  </si>
  <si>
    <t>says "mama" and "dada" and exclamations like "uh-oh!"</t>
  </si>
  <si>
    <t>Milestone question #:</t>
  </si>
  <si>
    <t>response=0</t>
  </si>
  <si>
    <t>display observed values</t>
  </si>
  <si>
    <t>SWYC age range</t>
  </si>
  <si>
    <t>min</t>
  </si>
  <si>
    <t>max</t>
  </si>
  <si>
    <t>●</t>
  </si>
  <si>
    <t>Makes sounds that let you know he or she is happy or upset</t>
  </si>
  <si>
    <t>Seems happy to see you</t>
  </si>
  <si>
    <t>Follows a moving toy with his or her eyes</t>
  </si>
  <si>
    <t>Turns head to find the person who is talking</t>
  </si>
  <si>
    <t>Holds head steady when being pulled up to a sitting position</t>
  </si>
  <si>
    <t>Brings hands together</t>
  </si>
  <si>
    <t>Laughs</t>
  </si>
  <si>
    <t>Keeps head steady when held in a sitting position</t>
  </si>
  <si>
    <t>Makes sounds like "ga," "ma," or "ba"</t>
  </si>
  <si>
    <t>Looks when you call his or her name</t>
  </si>
  <si>
    <t>Rolls over</t>
  </si>
  <si>
    <t>Passes a toy from one hand to the other</t>
  </si>
  <si>
    <t>Looks for you or another caregiver when upset</t>
  </si>
  <si>
    <t>Holds two objects and bangs them together</t>
  </si>
  <si>
    <t>Looks around when you say things like 'Where's your bottle?' or "Where's your blanket?"</t>
  </si>
  <si>
    <t>Walks up stairs with help</t>
  </si>
  <si>
    <t>Jumps off the ground with two feet</t>
  </si>
  <si>
    <t>Talks so other people can understand him or her most of the time</t>
  </si>
  <si>
    <t>Asks questions beginning with 'why' or 'how - like 'why no cookie?'</t>
  </si>
  <si>
    <t>Explains the reasons for things, like needing a sweater when it's cold</t>
  </si>
  <si>
    <t>Compares things - using words like 'bigger' or 'shorter'</t>
  </si>
  <si>
    <t>Answers questions like 'what do you do when you are cold?' or '…when you are sleep?'</t>
  </si>
  <si>
    <t>Says words like 'feet' for more than one foot and 'men' for more than one man</t>
  </si>
  <si>
    <t>Follows simple rules when playing a board game or card game</t>
  </si>
  <si>
    <t>Prints his or her first name</t>
  </si>
  <si>
    <t>Draws pictures you recognize</t>
  </si>
  <si>
    <t>Stays in the lines when coloring</t>
  </si>
  <si>
    <t>Names the days of the week in the correct order</t>
  </si>
  <si>
    <t>Let's you know if she is happy or sad</t>
  </si>
  <si>
    <t>Cries in different ways to show hunger, pain, or being tired</t>
  </si>
  <si>
    <t>Begins to smile at people</t>
  </si>
  <si>
    <t>Smiles spontaneously, especially at people</t>
  </si>
  <si>
    <t>Doesn't smile at people</t>
  </si>
  <si>
    <t>Begins to follow things with eyes and recognize people at a distance</t>
  </si>
  <si>
    <t>Follows moving things with eyes from side to side</t>
  </si>
  <si>
    <t>Doesn't watch things at they move</t>
  </si>
  <si>
    <t>Turns head toward sounds</t>
  </si>
  <si>
    <t>Can hold head up and begins to push up when lying on tummy</t>
  </si>
  <si>
    <t>Holds head steady, unsupported</t>
  </si>
  <si>
    <t>Can't hold head steady</t>
  </si>
  <si>
    <t>Doesn't laugh or making squealing noises</t>
  </si>
  <si>
    <t>Can't hold head up when pushing up when on tummy</t>
  </si>
  <si>
    <t>Begins to babble</t>
  </si>
  <si>
    <t>Begins to say consonant sounds (jabbering with "m," "b"</t>
  </si>
  <si>
    <t>Doesn't coo or make sounds</t>
  </si>
  <si>
    <t>Responds to own name</t>
  </si>
  <si>
    <t>Doesn't respond to own name</t>
  </si>
  <si>
    <t>May be able to roll over from tummy to back</t>
  </si>
  <si>
    <t>Rolls over in both directions (front to back, back to front)</t>
  </si>
  <si>
    <t>Begins to pass things from one hand to the other</t>
  </si>
  <si>
    <t>Moves things smoothly from one hand to another</t>
  </si>
  <si>
    <t>Doesn't transfer toys from one hand to the other</t>
  </si>
  <si>
    <t>Bangs two things together</t>
  </si>
  <si>
    <t>Explores things in different ways, like shaking, banging, throwing</t>
  </si>
  <si>
    <t>Can get into sitting position</t>
  </si>
  <si>
    <t>Begins to sit without support</t>
  </si>
  <si>
    <t>Doesn't sit with help</t>
  </si>
  <si>
    <t>Brings things to mouth</t>
  </si>
  <si>
    <t>Has difficulty getting things to mouth</t>
  </si>
  <si>
    <t>Pulls to stand</t>
  </si>
  <si>
    <t>Pulls up to stand, walks holding on to furniture ("cruising")</t>
  </si>
  <si>
    <t>Plays peek-a-boo</t>
  </si>
  <si>
    <t>Plays games such as "peek-a-boo" and "pat-a-cake"</t>
  </si>
  <si>
    <t>Doesn't play any games involving back-and-forth play</t>
  </si>
  <si>
    <t>Babbles with expression and copies sounds he hears</t>
  </si>
  <si>
    <t>Copies sounds and gestures of others</t>
  </si>
  <si>
    <t>Doesn't copy others</t>
  </si>
  <si>
    <t>Walks alone</t>
  </si>
  <si>
    <t>Can't walk</t>
  </si>
  <si>
    <t>Follows simple directions like "pick up the toy"</t>
  </si>
  <si>
    <t>Follows simple instructions</t>
  </si>
  <si>
    <t>Doesn't follow simple instructions</t>
  </si>
  <si>
    <t>May walk up steps and run</t>
  </si>
  <si>
    <t>Begins to run</t>
  </si>
  <si>
    <t>Walks up and down stairs holding on</t>
  </si>
  <si>
    <t>Falls down a lot or has trouble with stairs</t>
  </si>
  <si>
    <t>Says several single words</t>
  </si>
  <si>
    <t>Doesn't have at least 6 words</t>
  </si>
  <si>
    <t>Points to one body part</t>
  </si>
  <si>
    <t>Climbs well</t>
  </si>
  <si>
    <t>Understands the idea of "mine" and "his" or "hers"</t>
  </si>
  <si>
    <t>Can't jump in place</t>
  </si>
  <si>
    <t>Says sentences with two to four words</t>
  </si>
  <si>
    <t>Doesn't use 2-word phrases (for example, "drink milk")</t>
  </si>
  <si>
    <t>Begins to sort shapes and colors</t>
  </si>
  <si>
    <t>Names some colors and some numbers</t>
  </si>
  <si>
    <t>Points to get attention of others</t>
  </si>
  <si>
    <t>Says first name, age, and sex</t>
  </si>
  <si>
    <t>Can say first and last name</t>
  </si>
  <si>
    <t>Can't give first and last name</t>
  </si>
  <si>
    <t>Makes or copies straight lines or circles</t>
  </si>
  <si>
    <t>Scribbles on his own</t>
  </si>
  <si>
    <t>Talks well enough for strangers to understand most of the time</t>
  </si>
  <si>
    <t>Speaks unclearly</t>
  </si>
  <si>
    <t>Understands the idea of "same" and "different"</t>
  </si>
  <si>
    <t>Doesn't understand "same" and "different"</t>
  </si>
  <si>
    <t>Tells stories</t>
  </si>
  <si>
    <t>Can't retell a favorite story</t>
  </si>
  <si>
    <t>Copies a circle with pencil or crayon</t>
  </si>
  <si>
    <t>Copies a triangle and other geometric shapes</t>
  </si>
  <si>
    <t>Knows some basic rules of grammar, such as correctly using "he" and "she"</t>
  </si>
  <si>
    <t>Doesn't use plurals or past tense properly</t>
  </si>
  <si>
    <t>Starts to understand time</t>
  </si>
  <si>
    <t>Plays board or card games</t>
  </si>
  <si>
    <t>Doesn't play a variety of games and activities</t>
  </si>
  <si>
    <t>Can print some letters or numbers</t>
  </si>
  <si>
    <t>Starts to copy some capital letters</t>
  </si>
  <si>
    <t>Doesn't draw pictures</t>
  </si>
  <si>
    <t>Has trouble scribbling</t>
  </si>
  <si>
    <t xml:space="preserve">https://www.cdc.gov/ncbddd/actearly/milestones/index.html </t>
  </si>
  <si>
    <t>Created by:</t>
  </si>
  <si>
    <t>With generous support from:</t>
  </si>
  <si>
    <t>David and Lucille Packard Foundation</t>
  </si>
  <si>
    <t xml:space="preserve">https://creativecommons.org/licenses/by/4.0/ </t>
  </si>
  <si>
    <t>Bright Futures</t>
  </si>
  <si>
    <t>Has different types of cries to show hunger or when tired</t>
  </si>
  <si>
    <t>Lets you know when she likes something</t>
  </si>
  <si>
    <t>Let's you know when she does not like something</t>
  </si>
  <si>
    <t>Smiles</t>
  </si>
  <si>
    <t>Smiles to get your attention</t>
  </si>
  <si>
    <t>Likes to play with you</t>
  </si>
  <si>
    <t>Holds head up when held</t>
  </si>
  <si>
    <t>Keeps head steady when sitting up on your lap</t>
  </si>
  <si>
    <t>Babbles</t>
  </si>
  <si>
    <t>Begins name recognition</t>
  </si>
  <si>
    <t>Begins to roll and reach for objects</t>
  </si>
  <si>
    <t>Looks at you</t>
  </si>
  <si>
    <t>Goes to you to play and be comforted</t>
  </si>
  <si>
    <t>Bangs toys together</t>
  </si>
  <si>
    <t>Sits briefly, leans forward</t>
  </si>
  <si>
    <t>Sits well</t>
  </si>
  <si>
    <t>Puts things in her mouth</t>
  </si>
  <si>
    <t>Stands alone</t>
  </si>
  <si>
    <t>9, 12</t>
  </si>
  <si>
    <t>Speaks 1 to 2 words</t>
  </si>
  <si>
    <t>Says 2 to 3 words</t>
  </si>
  <si>
    <t>Can repeat sounds</t>
  </si>
  <si>
    <t>Tries to make the same sounds you do</t>
  </si>
  <si>
    <t>Tries to do what you do</t>
  </si>
  <si>
    <t>Walks well</t>
  </si>
  <si>
    <t>Follows simple directions</t>
  </si>
  <si>
    <t>Follows simple commands</t>
  </si>
  <si>
    <t>Follows 2-step command</t>
  </si>
  <si>
    <t>Walks up steps</t>
  </si>
  <si>
    <t>Walks up and down stairs 1 step at a time alone while holding wall or railing</t>
  </si>
  <si>
    <t>Walks up the stairs switching feet</t>
  </si>
  <si>
    <t>Can point to at least 2 pictures that you name when reading a book</t>
  </si>
  <si>
    <t>Names 1 picture such as cat, dog, or ball</t>
  </si>
  <si>
    <t>Points to 1 body part</t>
  </si>
  <si>
    <t>Points to 6 body parts</t>
  </si>
  <si>
    <t>Hops, skips, climbs</t>
  </si>
  <si>
    <t>Jumps up</t>
  </si>
  <si>
    <t>jumps up and down in place</t>
  </si>
  <si>
    <t>When talking, puts 2 words together, like "my book"</t>
  </si>
  <si>
    <t>when talking, puts 3 or 4 words together</t>
  </si>
  <si>
    <t>Names four colors</t>
  </si>
  <si>
    <t>48, 60, 72</t>
  </si>
  <si>
    <t>Knows her name, age, and whether she is a boy or girl</t>
  </si>
  <si>
    <t>Scribbles</t>
  </si>
  <si>
    <t xml:space="preserve">Copies a cross </t>
  </si>
  <si>
    <t>Other people can understand what your child is saying half the time</t>
  </si>
  <si>
    <t>Usually understandable</t>
  </si>
  <si>
    <t>Other people can understand what he is saying</t>
  </si>
  <si>
    <t>Knows name of favorite book</t>
  </si>
  <si>
    <t>Can tell a story with full sentences</t>
  </si>
  <si>
    <t>60, 72</t>
  </si>
  <si>
    <t>Copies a circle</t>
  </si>
  <si>
    <t>Copies squares, triangles</t>
  </si>
  <si>
    <t>Writes some letters and numbers</t>
  </si>
  <si>
    <t>Draws a person with 2 body parts</t>
  </si>
  <si>
    <t>Draws a person with 3 parts</t>
  </si>
  <si>
    <t>Draws a person with 6 body parts</t>
  </si>
  <si>
    <t>Ask:</t>
  </si>
  <si>
    <t>at age:</t>
  </si>
  <si>
    <t>response 1</t>
  </si>
  <si>
    <t>response 0</t>
  </si>
  <si>
    <t>expected</t>
  </si>
  <si>
    <t>observed</t>
  </si>
  <si>
    <t>difference</t>
  </si>
  <si>
    <t>polytomous</t>
  </si>
  <si>
    <t>dichotomous</t>
  </si>
  <si>
    <t>distributions</t>
  </si>
  <si>
    <t>m</t>
  </si>
  <si>
    <t>MN-RI</t>
  </si>
  <si>
    <t>Updated</t>
  </si>
  <si>
    <t>UpD</t>
  </si>
  <si>
    <t>original</t>
  </si>
  <si>
    <t>from aggregate model</t>
  </si>
  <si>
    <t>DEVAGE</t>
  </si>
  <si>
    <t>BY</t>
  </si>
  <si>
    <t>LNAGE</t>
  </si>
  <si>
    <t>MSF9</t>
  </si>
  <si>
    <t>MSF10</t>
  </si>
  <si>
    <t>MSF11</t>
  </si>
  <si>
    <t>MSF12</t>
  </si>
  <si>
    <t>MSF13</t>
  </si>
  <si>
    <t>MSF14</t>
  </si>
  <si>
    <t>MSF15</t>
  </si>
  <si>
    <t>MSF16</t>
  </si>
  <si>
    <t>MSF17</t>
  </si>
  <si>
    <t>MSF18</t>
  </si>
  <si>
    <t>MSF19</t>
  </si>
  <si>
    <t>MSF20</t>
  </si>
  <si>
    <t>MSF21</t>
  </si>
  <si>
    <t>MSF22</t>
  </si>
  <si>
    <t>MSF23</t>
  </si>
  <si>
    <t>MSF24</t>
  </si>
  <si>
    <t>MSF25</t>
  </si>
  <si>
    <t>MSF26</t>
  </si>
  <si>
    <t>MSF27</t>
  </si>
  <si>
    <t>MSF28</t>
  </si>
  <si>
    <t>MSF29</t>
  </si>
  <si>
    <t>MSF30</t>
  </si>
  <si>
    <t>MSF31</t>
  </si>
  <si>
    <t>MSF32</t>
  </si>
  <si>
    <t>MSF33</t>
  </si>
  <si>
    <t>MSF34</t>
  </si>
  <si>
    <t>MSF35</t>
  </si>
  <si>
    <t>MSF36</t>
  </si>
  <si>
    <t>MSF37</t>
  </si>
  <si>
    <t>MSF38</t>
  </si>
  <si>
    <t>MSF39</t>
  </si>
  <si>
    <t>MSF40</t>
  </si>
  <si>
    <t>MSF41</t>
  </si>
  <si>
    <t>MSF42</t>
  </si>
  <si>
    <t>MSF43</t>
  </si>
  <si>
    <t>MSF44</t>
  </si>
  <si>
    <t>MSF45</t>
  </si>
  <si>
    <t>MSF46</t>
  </si>
  <si>
    <t>MSF47</t>
  </si>
  <si>
    <t>MSF48</t>
  </si>
  <si>
    <t>MSF49</t>
  </si>
  <si>
    <t>MSF50</t>
  </si>
  <si>
    <t>MSF51</t>
  </si>
  <si>
    <t>MSF52</t>
  </si>
  <si>
    <t>Means</t>
  </si>
  <si>
    <t>Intercepts</t>
  </si>
  <si>
    <t>Thresholds</t>
  </si>
  <si>
    <t>MSF9$1</t>
  </si>
  <si>
    <t>MSF9$2</t>
  </si>
  <si>
    <t>MSF10$1</t>
  </si>
  <si>
    <t>MSF10$2</t>
  </si>
  <si>
    <t>MSF11$1</t>
  </si>
  <si>
    <t>MSF11$2</t>
  </si>
  <si>
    <t>MSF12$1</t>
  </si>
  <si>
    <t>MSF12$2</t>
  </si>
  <si>
    <t>MSF13$1</t>
  </si>
  <si>
    <t>MSF13$2</t>
  </si>
  <si>
    <t>MSF14$1</t>
  </si>
  <si>
    <t>MSF14$2</t>
  </si>
  <si>
    <t>MSF15$1</t>
  </si>
  <si>
    <t>MSF15$2</t>
  </si>
  <si>
    <t>MSF16$1</t>
  </si>
  <si>
    <t>MSF16$2</t>
  </si>
  <si>
    <t>MSF17$1</t>
  </si>
  <si>
    <t>MSF17$2</t>
  </si>
  <si>
    <t>MSF18$1</t>
  </si>
  <si>
    <t>MSF18$2</t>
  </si>
  <si>
    <t>MSF19$1</t>
  </si>
  <si>
    <t>MSF19$2</t>
  </si>
  <si>
    <t>MSF20$1</t>
  </si>
  <si>
    <t>MSF20$2</t>
  </si>
  <si>
    <t>MSF21$1</t>
  </si>
  <si>
    <t>MSF21$2</t>
  </si>
  <si>
    <t>MSF22$1</t>
  </si>
  <si>
    <t>MSF22$2</t>
  </si>
  <si>
    <t>MSF23$1</t>
  </si>
  <si>
    <t>MSF23$2</t>
  </si>
  <si>
    <t>MSF24$1</t>
  </si>
  <si>
    <t>MSF24$2</t>
  </si>
  <si>
    <t>MSF25$1</t>
  </si>
  <si>
    <t>MSF25$2</t>
  </si>
  <si>
    <t>MSF26$1</t>
  </si>
  <si>
    <t>MSF26$2</t>
  </si>
  <si>
    <t>MSF27$1</t>
  </si>
  <si>
    <t>MSF27$2</t>
  </si>
  <si>
    <t>MSF28$1</t>
  </si>
  <si>
    <t>MSF28$2</t>
  </si>
  <si>
    <t>MSF29$1</t>
  </si>
  <si>
    <t>MSF29$2</t>
  </si>
  <si>
    <t>MSF30$1</t>
  </si>
  <si>
    <t>MSF30$2</t>
  </si>
  <si>
    <t>MSF31$1</t>
  </si>
  <si>
    <t>MSF31$2</t>
  </si>
  <si>
    <t>MSF32$1</t>
  </si>
  <si>
    <t>MSF32$2</t>
  </si>
  <si>
    <t>MSF33$1</t>
  </si>
  <si>
    <t>MSF33$2</t>
  </si>
  <si>
    <t>MSF34$1</t>
  </si>
  <si>
    <t>MSF34$2</t>
  </si>
  <si>
    <t>MSF35$1</t>
  </si>
  <si>
    <t>MSF35$2</t>
  </si>
  <si>
    <t>MSF36$1</t>
  </si>
  <si>
    <t>MSF36$2</t>
  </si>
  <si>
    <t>MSF37$1</t>
  </si>
  <si>
    <t>MSF37$2</t>
  </si>
  <si>
    <t>MSF38$1</t>
  </si>
  <si>
    <t>MSF38$2</t>
  </si>
  <si>
    <t>MSF39$1</t>
  </si>
  <si>
    <t>MSF39$2</t>
  </si>
  <si>
    <t>MSF40$1</t>
  </si>
  <si>
    <t>MSF40$2</t>
  </si>
  <si>
    <t>MSF41$1</t>
  </si>
  <si>
    <t>MSF41$2</t>
  </si>
  <si>
    <t>MSF42$1</t>
  </si>
  <si>
    <t>MSF42$2</t>
  </si>
  <si>
    <t>MSF43$1</t>
  </si>
  <si>
    <t>MSF43$2</t>
  </si>
  <si>
    <t>MSF44$1</t>
  </si>
  <si>
    <t>MSF44$2</t>
  </si>
  <si>
    <t>MSF45$1</t>
  </si>
  <si>
    <t>MSF45$2</t>
  </si>
  <si>
    <t>MSF46$1</t>
  </si>
  <si>
    <t>MSF46$2</t>
  </si>
  <si>
    <t>MSF47$1</t>
  </si>
  <si>
    <t>MSF47$2</t>
  </si>
  <si>
    <t>MSF48$1</t>
  </si>
  <si>
    <t>MSF48$2</t>
  </si>
  <si>
    <t>MSF49$1</t>
  </si>
  <si>
    <t>MSF49$2</t>
  </si>
  <si>
    <t>MSF50$1</t>
  </si>
  <si>
    <t>MSF50$2</t>
  </si>
  <si>
    <t>MSF51$1</t>
  </si>
  <si>
    <t>MSF51$2</t>
  </si>
  <si>
    <t>MSF52$1</t>
  </si>
  <si>
    <t>MSF52$2</t>
  </si>
  <si>
    <t>orginal SESAW</t>
  </si>
  <si>
    <t>SWYC, old</t>
  </si>
  <si>
    <t>MSF53</t>
  </si>
  <si>
    <t>MSF54</t>
  </si>
  <si>
    <t>MSF53$1</t>
  </si>
  <si>
    <t>MSF53$2</t>
  </si>
  <si>
    <t>MSF54$1</t>
  </si>
  <si>
    <t>MSF54$2</t>
  </si>
  <si>
    <t>NICHD Grant R01 HD072778</t>
  </si>
  <si>
    <t>Milestones normative data &amp; visualization tool</t>
  </si>
  <si>
    <t>Display frequencies from sample in:</t>
  </si>
  <si>
    <t>Minnesota:</t>
  </si>
  <si>
    <t>Rhode Island:</t>
  </si>
  <si>
    <t>original publication:</t>
  </si>
  <si>
    <t>updated publication:</t>
  </si>
  <si>
    <t>1 or 2</t>
  </si>
  <si>
    <t>2 only</t>
  </si>
  <si>
    <t>at least "somewhat"</t>
  </si>
  <si>
    <t>"very much"</t>
  </si>
  <si>
    <t>Display expected normative curves:</t>
  </si>
  <si>
    <t>[enter # 
from 1-54]</t>
  </si>
  <si>
    <t>enter 
0 or 1</t>
  </si>
  <si>
    <t>SWYC Milestone question</t>
  </si>
  <si>
    <t>Updated IRT parameters</t>
  </si>
  <si>
    <t>Ages at which each % of parents are expected to report that children at least "somewhat" pass milestone</t>
  </si>
  <si>
    <t>Ages at which each % of parents are expected to report that children "very much" pass milestone</t>
  </si>
  <si>
    <t>form</t>
  </si>
  <si>
    <t>Version 1.0 -January, 2019</t>
  </si>
  <si>
    <t>Blythe Berger</t>
  </si>
  <si>
    <t>Lauren Schclichting</t>
  </si>
  <si>
    <t>Ailis Clyne</t>
  </si>
  <si>
    <t>Patrick Vivier</t>
  </si>
  <si>
    <t>R Christopher Sheldrick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</si>
</sst>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5" x14ac:knownFonts="1">
    <font>
      <sz val="11"/>
      <color theme="1"/>
      <name val="Calibri"/>
      <family val="2"/>
      <scheme val="minor"/>
    </font>
    <font>
      <sz val="11"/>
      <color theme="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b/>
      <sz val="12"/>
      <color theme="1"/>
      <name val="Calibri"/>
      <family val="2"/>
      <scheme val="minor"/>
    </font>
    <font>
      <u/>
      <sz val="11"/>
      <color theme="1"/>
      <name val="Calibri"/>
      <family val="2"/>
      <scheme val="minor"/>
    </font>
    <font>
      <sz val="11"/>
      <name val="Calibri"/>
      <family val="2"/>
    </font>
    <font>
      <b/>
      <i/>
      <u/>
      <sz val="11"/>
      <color theme="1"/>
      <name val="Calibri"/>
      <family val="2"/>
      <scheme val="minor"/>
    </font>
    <font>
      <sz val="8"/>
      <color theme="1"/>
      <name val="Calibri"/>
      <family val="2"/>
      <scheme val="minor"/>
    </font>
    <font>
      <sz val="11"/>
      <name val="Calibri"/>
      <family val="2"/>
      <scheme val="minor"/>
    </font>
    <font>
      <u/>
      <sz val="11"/>
      <color theme="10"/>
      <name val="Calibri"/>
      <family val="2"/>
      <scheme val="minor"/>
    </font>
    <font>
      <b/>
      <sz val="22"/>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15">
    <xf numFmtId="0" fontId="0" fillId="0" borderId="0" xfId="0"/>
    <xf numFmtId="0" fontId="0" fillId="0" borderId="0" xfId="0" applyAlignment="1">
      <alignment vertical="center"/>
    </xf>
    <xf numFmtId="0" fontId="0" fillId="0" borderId="0" xfId="0" applyAlignment="1">
      <alignment horizontal="center" vertical="center"/>
    </xf>
    <xf numFmtId="17" fontId="0" fillId="0" borderId="0" xfId="0" quotePrefix="1" applyNumberFormat="1" applyAlignment="1">
      <alignment horizontal="center" vertical="center"/>
    </xf>
    <xf numFmtId="0" fontId="0" fillId="0" borderId="0" xfId="0" applyAlignment="1">
      <alignment horizontal="right" vertical="center"/>
    </xf>
    <xf numFmtId="0" fontId="1" fillId="0" borderId="0" xfId="0" applyFont="1" applyAlignment="1">
      <alignment horizontal="center" vertical="center"/>
    </xf>
    <xf numFmtId="0" fontId="0" fillId="0" borderId="4" xfId="0" applyBorder="1" applyAlignment="1">
      <alignment horizontal="center" vertical="center"/>
    </xf>
    <xf numFmtId="0" fontId="0" fillId="0" borderId="0" xfId="0" applyAlignment="1">
      <alignment horizontal="center"/>
    </xf>
    <xf numFmtId="0" fontId="0" fillId="0" borderId="0" xfId="0" applyAlignment="1">
      <alignment horizontal="center" vertical="center" textRotation="90" wrapText="1"/>
    </xf>
    <xf numFmtId="0" fontId="0" fillId="0" borderId="0" xfId="0" applyAlignment="1">
      <alignment horizontal="center" vertical="center" wrapText="1"/>
    </xf>
    <xf numFmtId="0" fontId="0" fillId="0" borderId="0" xfId="0" applyAlignment="1">
      <alignment vertical="center" textRotation="90"/>
    </xf>
    <xf numFmtId="2" fontId="0" fillId="0" borderId="0" xfId="0" applyNumberFormat="1" applyAlignment="1">
      <alignment horizontal="center" vertical="center"/>
    </xf>
    <xf numFmtId="0" fontId="0" fillId="0" borderId="3" xfId="0" applyBorder="1" applyAlignment="1">
      <alignment horizontal="center" vertical="center"/>
    </xf>
    <xf numFmtId="0" fontId="1" fillId="0" borderId="0" xfId="0" applyFont="1" applyAlignment="1">
      <alignment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2" fontId="0" fillId="0" borderId="11" xfId="0" applyNumberFormat="1" applyBorder="1" applyAlignment="1">
      <alignment horizontal="center" vertical="center"/>
    </xf>
    <xf numFmtId="2" fontId="0" fillId="0" borderId="15" xfId="0" applyNumberFormat="1" applyBorder="1" applyAlignment="1">
      <alignment horizontal="center" vertical="center"/>
    </xf>
    <xf numFmtId="0" fontId="0" fillId="0" borderId="0" xfId="0" applyAlignment="1">
      <alignment horizontal="left" vertical="center"/>
    </xf>
    <xf numFmtId="17" fontId="0" fillId="0" borderId="0" xfId="0" quotePrefix="1" applyNumberFormat="1" applyAlignment="1">
      <alignment horizontal="left" vertical="center"/>
    </xf>
    <xf numFmtId="0" fontId="0" fillId="0" borderId="17" xfId="0"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vertical="center" wrapText="1"/>
    </xf>
    <xf numFmtId="0" fontId="0" fillId="0" borderId="11" xfId="0" applyBorder="1" applyAlignment="1">
      <alignment horizontal="center" vertical="center" wrapText="1"/>
    </xf>
    <xf numFmtId="0" fontId="0" fillId="0" borderId="0" xfId="0" applyAlignment="1">
      <alignment vertical="center" wrapText="1"/>
    </xf>
    <xf numFmtId="0" fontId="0" fillId="3" borderId="0" xfId="0" applyFill="1"/>
    <xf numFmtId="0" fontId="0" fillId="3" borderId="0" xfId="0" applyFill="1" applyAlignment="1">
      <alignment horizontal="center"/>
    </xf>
    <xf numFmtId="0" fontId="0" fillId="0" borderId="0" xfId="0" applyAlignment="1">
      <alignment horizontal="center" vertical="center" textRotation="45" wrapText="1"/>
    </xf>
    <xf numFmtId="1" fontId="0" fillId="0" borderId="0" xfId="0" applyNumberFormat="1" applyAlignment="1">
      <alignment horizontal="center" vertical="center" textRotation="90" wrapText="1"/>
    </xf>
    <xf numFmtId="1" fontId="0" fillId="0" borderId="0" xfId="0" quotePrefix="1" applyNumberFormat="1" applyAlignment="1">
      <alignment horizontal="center" vertical="center"/>
    </xf>
    <xf numFmtId="1" fontId="0" fillId="0" borderId="0" xfId="0" applyNumberForma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1" fontId="0" fillId="0" borderId="12" xfId="0" applyNumberFormat="1" applyBorder="1" applyAlignment="1">
      <alignment horizontal="center" vertical="center" wrapText="1"/>
    </xf>
    <xf numFmtId="0" fontId="11" fillId="4" borderId="0" xfId="0" applyFont="1" applyFill="1" applyAlignment="1">
      <alignment horizontal="center" vertical="center"/>
    </xf>
    <xf numFmtId="0" fontId="6" fillId="3" borderId="18" xfId="0" applyFont="1" applyFill="1" applyBorder="1" applyAlignment="1" applyProtection="1">
      <alignment horizontal="center" vertical="center"/>
      <protection locked="0"/>
    </xf>
    <xf numFmtId="2" fontId="0" fillId="0" borderId="0" xfId="0" applyNumberFormat="1" applyAlignment="1">
      <alignment vertical="center"/>
    </xf>
    <xf numFmtId="0" fontId="0" fillId="3" borderId="12" xfId="0" applyFill="1" applyBorder="1" applyAlignment="1">
      <alignment horizontal="center" vertical="center" wrapText="1"/>
    </xf>
    <xf numFmtId="0" fontId="0" fillId="3" borderId="4" xfId="0" applyFill="1" applyBorder="1" applyAlignment="1">
      <alignment horizontal="center" vertical="center" wrapText="1"/>
    </xf>
    <xf numFmtId="0" fontId="0" fillId="0" borderId="4" xfId="0" applyBorder="1" applyAlignment="1">
      <alignment horizontal="center" vertical="center" wrapText="1"/>
    </xf>
    <xf numFmtId="0" fontId="2" fillId="0" borderId="7" xfId="0" applyFont="1" applyBorder="1" applyAlignment="1">
      <alignment horizontal="center" vertical="center" wrapText="1"/>
    </xf>
    <xf numFmtId="0" fontId="0" fillId="3" borderId="2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21" xfId="0" applyFill="1" applyBorder="1" applyAlignment="1">
      <alignment horizontal="center" vertical="center" wrapText="1"/>
    </xf>
    <xf numFmtId="1" fontId="0" fillId="0" borderId="7" xfId="0" applyNumberFormat="1" applyBorder="1" applyAlignment="1">
      <alignment horizontal="center" vertical="center" wrapText="1"/>
    </xf>
    <xf numFmtId="0" fontId="0" fillId="0" borderId="9" xfId="0" applyBorder="1" applyAlignment="1">
      <alignment vertical="center" wrapText="1"/>
    </xf>
    <xf numFmtId="1" fontId="0" fillId="0" borderId="13" xfId="0" applyNumberFormat="1" applyBorder="1" applyAlignment="1">
      <alignment horizontal="center" vertical="center" wrapText="1"/>
    </xf>
    <xf numFmtId="0" fontId="0" fillId="0" borderId="15" xfId="0" applyBorder="1" applyAlignment="1">
      <alignment vertical="center" wrapText="1"/>
    </xf>
    <xf numFmtId="0" fontId="0" fillId="3" borderId="11" xfId="0" applyFill="1" applyBorder="1" applyAlignment="1">
      <alignment horizontal="center" vertical="center" wrapText="1"/>
    </xf>
    <xf numFmtId="0" fontId="0" fillId="5" borderId="12" xfId="0" applyFill="1" applyBorder="1" applyAlignment="1">
      <alignment horizontal="center" vertical="center" wrapText="1"/>
    </xf>
    <xf numFmtId="164" fontId="0" fillId="0" borderId="0" xfId="0" applyNumberFormat="1" applyAlignment="1">
      <alignment horizontal="center"/>
    </xf>
    <xf numFmtId="164" fontId="0" fillId="0" borderId="0" xfId="0" applyNumberFormat="1"/>
    <xf numFmtId="0" fontId="0" fillId="0" borderId="4" xfId="0" applyBorder="1" applyAlignment="1">
      <alignment horizontal="center" vertical="center" textRotation="90" wrapText="1"/>
    </xf>
    <xf numFmtId="0" fontId="3" fillId="0" borderId="4" xfId="0" applyFont="1" applyBorder="1" applyAlignment="1">
      <alignment horizontal="center" vertical="center" wrapText="1"/>
    </xf>
    <xf numFmtId="164" fontId="0" fillId="0" borderId="4" xfId="0" applyNumberFormat="1" applyBorder="1" applyAlignment="1">
      <alignment horizontal="center" vertical="center" wrapText="1"/>
    </xf>
    <xf numFmtId="0" fontId="0" fillId="0" borderId="10" xfId="0" applyBorder="1" applyAlignment="1">
      <alignment horizontal="center" vertical="center" textRotation="90" wrapText="1"/>
    </xf>
    <xf numFmtId="0" fontId="0" fillId="0" borderId="11" xfId="0" applyBorder="1" applyAlignment="1">
      <alignment horizontal="center" vertical="center" textRotation="90" wrapText="1"/>
    </xf>
    <xf numFmtId="0" fontId="4" fillId="2" borderId="10" xfId="0" applyFont="1" applyFill="1" applyBorder="1" applyAlignment="1">
      <alignment horizontal="center" vertical="center" wrapText="1"/>
    </xf>
    <xf numFmtId="0" fontId="3" fillId="0" borderId="10" xfId="0" applyFont="1" applyBorder="1" applyAlignment="1">
      <alignment horizontal="center" vertical="center" wrapText="1"/>
    </xf>
    <xf numFmtId="164" fontId="0" fillId="0" borderId="10" xfId="0" applyNumberFormat="1" applyBorder="1" applyAlignment="1">
      <alignment horizontal="center" vertical="center" wrapText="1"/>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4" xfId="0" applyNumberFormat="1" applyBorder="1" applyAlignment="1">
      <alignment horizontal="center" vertical="center"/>
    </xf>
    <xf numFmtId="17" fontId="0" fillId="0" borderId="11" xfId="0" quotePrefix="1" applyNumberFormat="1" applyBorder="1" applyAlignment="1">
      <alignment horizontal="center" vertical="center"/>
    </xf>
    <xf numFmtId="0" fontId="2" fillId="0" borderId="0" xfId="0" applyFont="1" applyAlignment="1">
      <alignment horizontal="center" vertical="center" wrapText="1"/>
    </xf>
    <xf numFmtId="0" fontId="2" fillId="2" borderId="0" xfId="0" applyFont="1" applyFill="1" applyAlignment="1">
      <alignment horizontal="center" vertical="center"/>
    </xf>
    <xf numFmtId="0" fontId="0" fillId="0" borderId="3" xfId="0" applyBorder="1" applyAlignment="1">
      <alignment horizontal="center" vertical="center" textRotation="90" wrapText="1"/>
    </xf>
    <xf numFmtId="0" fontId="3"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2" fillId="4" borderId="0" xfId="0" applyFont="1" applyFill="1"/>
    <xf numFmtId="0" fontId="5" fillId="3" borderId="18" xfId="0" applyFont="1" applyFill="1" applyBorder="1" applyAlignment="1" applyProtection="1">
      <alignment horizontal="center" vertical="center"/>
      <protection locked="0"/>
    </xf>
    <xf numFmtId="9"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0" xfId="0" applyAlignment="1">
      <alignment horizontal="right" vertical="center" wrapText="1"/>
    </xf>
    <xf numFmtId="9" fontId="0" fillId="0" borderId="0" xfId="0" applyNumberFormat="1" applyAlignment="1">
      <alignment vertical="center"/>
    </xf>
    <xf numFmtId="0" fontId="0" fillId="7" borderId="0" xfId="0" applyFill="1" applyAlignment="1">
      <alignment vertical="center"/>
    </xf>
    <xf numFmtId="0" fontId="0" fillId="7" borderId="0" xfId="0" applyFill="1" applyAlignment="1">
      <alignment horizontal="center" vertical="center"/>
    </xf>
    <xf numFmtId="0" fontId="2" fillId="7" borderId="17" xfId="0" applyFont="1" applyFill="1" applyBorder="1" applyAlignment="1">
      <alignment horizontal="center" vertical="center" wrapText="1"/>
    </xf>
    <xf numFmtId="0" fontId="2" fillId="7" borderId="0" xfId="0" applyFont="1" applyFill="1" applyAlignment="1">
      <alignment horizontal="center" vertical="center" wrapText="1"/>
    </xf>
    <xf numFmtId="0" fontId="14" fillId="0" borderId="0" xfId="0" applyFont="1" applyAlignment="1">
      <alignment horizontal="left" vertical="center" wrapText="1"/>
    </xf>
    <xf numFmtId="0" fontId="5" fillId="0" borderId="0" xfId="0" applyFont="1" applyAlignment="1">
      <alignment horizontal="center" vertical="center"/>
    </xf>
    <xf numFmtId="0" fontId="13" fillId="0" borderId="0" xfId="0" applyFont="1"/>
    <xf numFmtId="0" fontId="2" fillId="0" borderId="0" xfId="0" applyFont="1" applyAlignment="1">
      <alignment horizontal="center"/>
    </xf>
    <xf numFmtId="0" fontId="7" fillId="0" borderId="0" xfId="0" applyFont="1"/>
    <xf numFmtId="0" fontId="12" fillId="0" borderId="0" xfId="1" applyProtection="1"/>
    <xf numFmtId="0" fontId="0" fillId="0" borderId="0" xfId="0" applyAlignment="1">
      <alignment horizontal="right" vertical="center"/>
    </xf>
    <xf numFmtId="0" fontId="0" fillId="0" borderId="11" xfId="0" applyBorder="1" applyAlignment="1">
      <alignment horizontal="right" vertical="center"/>
    </xf>
    <xf numFmtId="0" fontId="12" fillId="0" borderId="0" xfId="1" applyAlignment="1" applyProtection="1">
      <alignment horizontal="left" vertical="center" wrapText="1"/>
    </xf>
    <xf numFmtId="0" fontId="14" fillId="6" borderId="12" xfId="0" applyFont="1" applyFill="1" applyBorder="1" applyAlignment="1">
      <alignment horizontal="left" vertical="center" wrapText="1"/>
    </xf>
    <xf numFmtId="0" fontId="14" fillId="6" borderId="0" xfId="0" applyFont="1" applyFill="1" applyAlignment="1">
      <alignment horizontal="left" vertical="center" wrapText="1"/>
    </xf>
    <xf numFmtId="0" fontId="9" fillId="0" borderId="0" xfId="0" applyFont="1" applyAlignment="1">
      <alignment horizontal="left" vertical="center" wrapText="1"/>
    </xf>
    <xf numFmtId="0" fontId="0" fillId="0" borderId="0" xfId="0" applyAlignment="1">
      <alignment horizontal="right" vertical="center" wrapText="1"/>
    </xf>
    <xf numFmtId="0" fontId="0" fillId="0" borderId="11" xfId="0" applyBorder="1" applyAlignment="1">
      <alignment horizontal="right" vertical="center" wrapText="1"/>
    </xf>
    <xf numFmtId="0" fontId="0" fillId="0" borderId="4"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0" fillId="7" borderId="0" xfId="0" applyFill="1" applyAlignment="1">
      <alignment horizontal="center" vertical="center" wrapText="1"/>
    </xf>
    <xf numFmtId="0" fontId="0" fillId="7" borderId="0" xfId="0" applyFill="1" applyAlignment="1">
      <alignment horizontal="center" vertical="center"/>
    </xf>
    <xf numFmtId="0" fontId="0" fillId="7" borderId="14"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8BAF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082417296847795E-2"/>
          <c:y val="3.7510656436487641E-2"/>
          <c:w val="0.94879107005188712"/>
          <c:h val="0.83894784057833416"/>
        </c:manualLayout>
      </c:layout>
      <c:lineChart>
        <c:grouping val="standard"/>
        <c:varyColors val="0"/>
        <c:ser>
          <c:idx val="4"/>
          <c:order val="0"/>
          <c:tx>
            <c:v>0 - published</c:v>
          </c:tx>
          <c:spPr>
            <a:ln w="3175">
              <a:solidFill>
                <a:schemeClr val="tx1"/>
              </a:solidFill>
            </a:ln>
          </c:spPr>
          <c:marker>
            <c:symbol val="none"/>
          </c:marker>
          <c:val>
            <c:numRef>
              <c:f>dataToDisplay!$L$15:$L$80</c:f>
              <c:numCache>
                <c:formatCode>0.00</c:formatCode>
                <c:ptCount val="66"/>
                <c:pt idx="0">
                  <c:v>0.99999618283980851</c:v>
                </c:pt>
                <c:pt idx="1">
                  <c:v>0.99954274808138888</c:v>
                </c:pt>
                <c:pt idx="2">
                  <c:v>0.99253533564235363</c:v>
                </c:pt>
                <c:pt idx="3">
                  <c:v>0.94802595575149973</c:v>
                </c:pt>
                <c:pt idx="4">
                  <c:v>0.79621945898412794</c:v>
                </c:pt>
                <c:pt idx="5">
                  <c:v>0.52595187372864916</c:v>
                </c:pt>
                <c:pt idx="6">
                  <c:v>0.27677618022584105</c:v>
                </c:pt>
                <c:pt idx="7">
                  <c:v>0.13209695537490151</c:v>
                </c:pt>
                <c:pt idx="8">
                  <c:v>6.3219529146587017E-2</c:v>
                </c:pt>
                <c:pt idx="9">
                  <c:v>3.1573633348588093E-2</c:v>
                </c:pt>
                <c:pt idx="10">
                  <c:v>1.6602390082545715E-2</c:v>
                </c:pt>
                <c:pt idx="11">
                  <c:v>9.172955870407451E-3</c:v>
                </c:pt>
                <c:pt idx="12">
                  <c:v>5.2987298864175525E-3</c:v>
                </c:pt>
                <c:pt idx="13">
                  <c:v>3.1831656063568969E-3</c:v>
                </c:pt>
                <c:pt idx="14">
                  <c:v>1.9791896426532007E-3</c:v>
                </c:pt>
                <c:pt idx="15">
                  <c:v>1.2684059325669406E-3</c:v>
                </c:pt>
                <c:pt idx="16">
                  <c:v>8.3492103163285147E-4</c:v>
                </c:pt>
                <c:pt idx="17">
                  <c:v>5.6280353579185594E-4</c:v>
                </c:pt>
                <c:pt idx="18">
                  <c:v>3.8752168558531253E-4</c:v>
                </c:pt>
                <c:pt idx="19">
                  <c:v>2.719741970161893E-4</c:v>
                </c:pt>
                <c:pt idx="20">
                  <c:v>1.9420006810588752E-4</c:v>
                </c:pt>
                <c:pt idx="21">
                  <c:v>1.4085367054406106E-4</c:v>
                </c:pt>
                <c:pt idx="22">
                  <c:v>1.0362922269346875E-4</c:v>
                </c:pt>
                <c:pt idx="23">
                  <c:v>7.7244183021130119E-5</c:v>
                </c:pt>
                <c:pt idx="24">
                  <c:v>5.8271592704217667E-5</c:v>
                </c:pt>
                <c:pt idx="25">
                  <c:v>4.4447535424430029E-5</c:v>
                </c:pt>
                <c:pt idx="26">
                  <c:v>3.4251239244609266E-5</c:v>
                </c:pt>
                <c:pt idx="27">
                  <c:v>2.6645273214609411E-5</c:v>
                </c:pt>
                <c:pt idx="28">
                  <c:v>2.0911765432285456E-5</c:v>
                </c:pt>
                <c:pt idx="29">
                  <c:v>1.6547352017837191E-5</c:v>
                </c:pt>
                <c:pt idx="30">
                  <c:v>1.3194706364960673E-5</c:v>
                </c:pt>
                <c:pt idx="31">
                  <c:v>1.0597239597065489E-5</c:v>
                </c:pt>
                <c:pt idx="32">
                  <c:v>8.568710694878412E-6</c:v>
                </c:pt>
                <c:pt idx="33">
                  <c:v>6.9725719731295044E-6</c:v>
                </c:pt>
                <c:pt idx="34">
                  <c:v>5.7077590475129725E-6</c:v>
                </c:pt>
                <c:pt idx="35">
                  <c:v>4.6988020305782641E-6</c:v>
                </c:pt>
                <c:pt idx="36">
                  <c:v>3.8888694372518628E-6</c:v>
                </c:pt>
                <c:pt idx="37">
                  <c:v>3.2348251927105665E-6</c:v>
                </c:pt>
                <c:pt idx="38">
                  <c:v>2.7036823786463771E-6</c:v>
                </c:pt>
                <c:pt idx="39">
                  <c:v>2.2700359247895818E-6</c:v>
                </c:pt>
                <c:pt idx="40">
                  <c:v>1.9141880217565799E-6</c:v>
                </c:pt>
                <c:pt idx="41">
                  <c:v>1.6207681814428554E-6</c:v>
                </c:pt>
                <c:pt idx="42">
                  <c:v>1.3777095603240141E-6</c:v>
                </c:pt>
                <c:pt idx="43">
                  <c:v>1.1754839795985461E-6</c:v>
                </c:pt>
                <c:pt idx="44">
                  <c:v>1.0065262634473271E-6</c:v>
                </c:pt>
                <c:pt idx="45">
                  <c:v>8.6479815197826326E-7</c:v>
                </c:pt>
                <c:pt idx="46">
                  <c:v>7.454558434982772E-7</c:v>
                </c:pt>
                <c:pt idx="47">
                  <c:v>6.4459499959923505E-7</c:v>
                </c:pt>
                <c:pt idx="48">
                  <c:v>5.5905402784883762E-7</c:v>
                </c:pt>
                <c:pt idx="49">
                  <c:v>4.8626147719499357E-7</c:v>
                </c:pt>
                <c:pt idx="50">
                  <c:v>4.2411702472211488E-7</c:v>
                </c:pt>
                <c:pt idx="51">
                  <c:v>3.7089818438751365E-7</c:v>
                </c:pt>
                <c:pt idx="52">
                  <c:v>3.2518682024917922E-7</c:v>
                </c:pt>
                <c:pt idx="53">
                  <c:v>2.8581098754365541E-7</c:v>
                </c:pt>
                <c:pt idx="54">
                  <c:v>2.5179869556080092E-7</c:v>
                </c:pt>
                <c:pt idx="55">
                  <c:v>2.2234098906448452E-7</c:v>
                </c:pt>
                <c:pt idx="56">
                  <c:v>1.9676234619403488E-7</c:v>
                </c:pt>
                <c:pt idx="57">
                  <c:v>1.7449684730497239E-7</c:v>
                </c:pt>
                <c:pt idx="58">
                  <c:v>1.5506891515304488E-7</c:v>
                </c:pt>
                <c:pt idx="59">
                  <c:v>1.3807768983742363E-7</c:v>
                </c:pt>
                <c:pt idx="60">
                  <c:v>1.2318430908653255E-7</c:v>
                </c:pt>
                <c:pt idx="61">
                  <c:v>1.1010151435009163E-7</c:v>
                </c:pt>
                <c:pt idx="62">
                  <c:v>9.8585131391715208E-8</c:v>
                </c:pt>
                <c:pt idx="63">
                  <c:v>8.8427062339135887E-8</c:v>
                </c:pt>
                <c:pt idx="64">
                  <c:v>7.9449504752915345E-8</c:v>
                </c:pt>
                <c:pt idx="65">
                  <c:v>7.1500166010096677E-8</c:v>
                </c:pt>
              </c:numCache>
            </c:numRef>
          </c:val>
          <c:smooth val="0"/>
          <c:extLst>
            <c:ext xmlns:c16="http://schemas.microsoft.com/office/drawing/2014/chart" uri="{C3380CC4-5D6E-409C-BE32-E72D297353CC}">
              <c16:uniqueId val="{00000000-61CB-416C-9CDB-03CF4FD11FCA}"/>
            </c:ext>
          </c:extLst>
        </c:ser>
        <c:ser>
          <c:idx val="0"/>
          <c:order val="1"/>
          <c:tx>
            <c:v>1 - published</c:v>
          </c:tx>
          <c:spPr>
            <a:ln w="3175">
              <a:solidFill>
                <a:schemeClr val="tx1"/>
              </a:solidFill>
            </a:ln>
          </c:spPr>
          <c:marker>
            <c:symbol val="none"/>
          </c:marker>
          <c:val>
            <c:numRef>
              <c:f>dataToDisplay!$G$15:$G$80</c:f>
              <c:numCache>
                <c:formatCode>0.00</c:formatCode>
                <c:ptCount val="66"/>
                <c:pt idx="0">
                  <c:v>2.8315461381156481E-6</c:v>
                </c:pt>
                <c:pt idx="1">
                  <c:v>3.3914695776471326E-4</c:v>
                </c:pt>
                <c:pt idx="2">
                  <c:v>5.5265159211422832E-3</c:v>
                </c:pt>
                <c:pt idx="3">
                  <c:v>3.8015924604966056E-2</c:v>
                </c:pt>
                <c:pt idx="4">
                  <c:v>0.141793081212367</c:v>
                </c:pt>
                <c:pt idx="5">
                  <c:v>0.28525953385523006</c:v>
                </c:pt>
                <c:pt idx="6">
                  <c:v>0.32034648367615992</c:v>
                </c:pt>
                <c:pt idx="7">
                  <c:v>0.23875962161078357</c:v>
                </c:pt>
                <c:pt idx="8">
                  <c:v>0.14398881023512611</c:v>
                </c:pt>
                <c:pt idx="9">
                  <c:v>8.0538084961183753E-2</c:v>
                </c:pt>
                <c:pt idx="10">
                  <c:v>4.4769533349671042E-2</c:v>
                </c:pt>
                <c:pt idx="11">
                  <c:v>2.5440689257181015E-2</c:v>
                </c:pt>
                <c:pt idx="12">
                  <c:v>1.4914942011071464E-2</c:v>
                </c:pt>
                <c:pt idx="13">
                  <c:v>9.0331556327691853E-3</c:v>
                </c:pt>
                <c:pt idx="14">
                  <c:v>5.6426488093798133E-3</c:v>
                </c:pt>
                <c:pt idx="15">
                  <c:v>3.6261501223718851E-3</c:v>
                </c:pt>
                <c:pt idx="16">
                  <c:v>2.3908955041016533E-3</c:v>
                </c:pt>
                <c:pt idx="17">
                  <c:v>1.6133519123208151E-3</c:v>
                </c:pt>
                <c:pt idx="18">
                  <c:v>1.1116366554226875E-3</c:v>
                </c:pt>
                <c:pt idx="19">
                  <c:v>7.8052852530507977E-4</c:v>
                </c:pt>
                <c:pt idx="20">
                  <c:v>5.5749530088533561E-4</c:v>
                </c:pt>
                <c:pt idx="21">
                  <c:v>4.0443590194527701E-4</c:v>
                </c:pt>
                <c:pt idx="22">
                  <c:v>2.9759550628916109E-4</c:v>
                </c:pt>
                <c:pt idx="23">
                  <c:v>2.2184736976227359E-4</c:v>
                </c:pt>
                <c:pt idx="24">
                  <c:v>1.6736987654353275E-4</c:v>
                </c:pt>
                <c:pt idx="25">
                  <c:v>1.27670729937579E-4</c:v>
                </c:pt>
                <c:pt idx="26">
                  <c:v>9.8386858701116076E-5</c:v>
                </c:pt>
                <c:pt idx="27">
                  <c:v>7.6540937155034072E-5</c:v>
                </c:pt>
                <c:pt idx="28">
                  <c:v>6.007225564874652E-5</c:v>
                </c:pt>
                <c:pt idx="29">
                  <c:v>4.7535611738536154E-5</c:v>
                </c:pt>
                <c:pt idx="30">
                  <c:v>3.790495192135257E-5</c:v>
                </c:pt>
                <c:pt idx="31">
                  <c:v>3.0443413222114302E-5</c:v>
                </c:pt>
                <c:pt idx="32">
                  <c:v>2.4616113228126402E-5</c:v>
                </c:pt>
                <c:pt idx="33">
                  <c:v>2.0030864419040562E-5</c:v>
                </c:pt>
                <c:pt idx="34">
                  <c:v>1.6397379346111407E-5</c:v>
                </c:pt>
                <c:pt idx="35">
                  <c:v>1.3498877544537713E-5</c:v>
                </c:pt>
                <c:pt idx="36">
                  <c:v>1.1172110815249603E-5</c:v>
                </c:pt>
                <c:pt idx="37">
                  <c:v>9.2931680137908756E-6</c:v>
                </c:pt>
                <c:pt idx="38">
                  <c:v>7.7672902827341517E-6</c:v>
                </c:pt>
                <c:pt idx="39">
                  <c:v>6.5214973962168798E-6</c:v>
                </c:pt>
                <c:pt idx="40">
                  <c:v>5.499203456382773E-6</c:v>
                </c:pt>
                <c:pt idx="41">
                  <c:v>4.6562532064475803E-6</c:v>
                </c:pt>
                <c:pt idx="42">
                  <c:v>3.9579815730439449E-6</c:v>
                </c:pt>
                <c:pt idx="43">
                  <c:v>3.3770162508606205E-6</c:v>
                </c:pt>
                <c:pt idx="44">
                  <c:v>2.8916240730758602E-6</c:v>
                </c:pt>
                <c:pt idx="45">
                  <c:v>2.4844582978689189E-6</c:v>
                </c:pt>
                <c:pt idx="46">
                  <c:v>2.1416035728138993E-6</c:v>
                </c:pt>
                <c:pt idx="47">
                  <c:v>1.8518434131697958E-6</c:v>
                </c:pt>
                <c:pt idx="48">
                  <c:v>1.6060950871477075E-6</c:v>
                </c:pt>
                <c:pt idx="49">
                  <c:v>1.3969712243655508E-6</c:v>
                </c:pt>
                <c:pt idx="50">
                  <c:v>1.2184379178936666E-6</c:v>
                </c:pt>
                <c:pt idx="51">
                  <c:v>1.0655467200804125E-6</c:v>
                </c:pt>
                <c:pt idx="52">
                  <c:v>9.3422353009131598E-7</c:v>
                </c:pt>
                <c:pt idx="53">
                  <c:v>8.211015140036082E-7</c:v>
                </c:pt>
                <c:pt idx="54">
                  <c:v>7.233882753920895E-7</c:v>
                </c:pt>
                <c:pt idx="55">
                  <c:v>6.3875979416927464E-7</c:v>
                </c:pt>
                <c:pt idx="56">
                  <c:v>5.6527538505601882E-7</c:v>
                </c:pt>
                <c:pt idx="57">
                  <c:v>5.0130923423541418E-7</c:v>
                </c:pt>
                <c:pt idx="58">
                  <c:v>4.4549506839075548E-7</c:v>
                </c:pt>
                <c:pt idx="59">
                  <c:v>3.9668126838865447E-7</c:v>
                </c:pt>
                <c:pt idx="60">
                  <c:v>3.5389432462284987E-7</c:v>
                </c:pt>
                <c:pt idx="61">
                  <c:v>3.1630897900924992E-7</c:v>
                </c:pt>
                <c:pt idx="62">
                  <c:v>2.832237486760647E-7</c:v>
                </c:pt>
                <c:pt idx="63">
                  <c:v>2.540407942897005E-7</c:v>
                </c:pt>
                <c:pt idx="64">
                  <c:v>2.2824931011911076E-7</c:v>
                </c:pt>
                <c:pt idx="65">
                  <c:v>2.0541177869759508E-7</c:v>
                </c:pt>
              </c:numCache>
            </c:numRef>
          </c:val>
          <c:smooth val="0"/>
          <c:extLst>
            <c:ext xmlns:c16="http://schemas.microsoft.com/office/drawing/2014/chart" uri="{C3380CC4-5D6E-409C-BE32-E72D297353CC}">
              <c16:uniqueId val="{00000001-61CB-416C-9CDB-03CF4FD11FCA}"/>
            </c:ext>
          </c:extLst>
        </c:ser>
        <c:ser>
          <c:idx val="1"/>
          <c:order val="2"/>
          <c:tx>
            <c:v>2 - published</c:v>
          </c:tx>
          <c:spPr>
            <a:ln w="3175">
              <a:solidFill>
                <a:schemeClr val="tx1"/>
              </a:solidFill>
            </a:ln>
          </c:spPr>
          <c:marker>
            <c:symbol val="none"/>
          </c:marker>
          <c:val>
            <c:numRef>
              <c:f>dataToDisplay!$B$15:$B$80</c:f>
              <c:numCache>
                <c:formatCode>0.00</c:formatCode>
                <c:ptCount val="66"/>
                <c:pt idx="0">
                  <c:v>9.856140533296489E-7</c:v>
                </c:pt>
                <c:pt idx="1">
                  <c:v>1.1810496084645564E-4</c:v>
                </c:pt>
                <c:pt idx="2">
                  <c:v>1.9381484365041011E-3</c:v>
                </c:pt>
                <c:pt idx="3">
                  <c:v>1.3958119643534248E-2</c:v>
                </c:pt>
                <c:pt idx="4">
                  <c:v>6.1987459803505077E-2</c:v>
                </c:pt>
                <c:pt idx="5">
                  <c:v>0.18878859241612081</c:v>
                </c:pt>
                <c:pt idx="6">
                  <c:v>0.40287733609799903</c:v>
                </c:pt>
                <c:pt idx="7">
                  <c:v>0.62914342301431492</c:v>
                </c:pt>
                <c:pt idx="8">
                  <c:v>0.79279166061828688</c:v>
                </c:pt>
                <c:pt idx="9">
                  <c:v>0.88788828169022815</c:v>
                </c:pt>
                <c:pt idx="10">
                  <c:v>0.93862807656778324</c:v>
                </c:pt>
                <c:pt idx="11">
                  <c:v>0.96538635487241153</c:v>
                </c:pt>
                <c:pt idx="12">
                  <c:v>0.97978632810251098</c:v>
                </c:pt>
                <c:pt idx="13">
                  <c:v>0.98778367876087392</c:v>
                </c:pt>
                <c:pt idx="14">
                  <c:v>0.99237816154796699</c:v>
                </c:pt>
                <c:pt idx="15">
                  <c:v>0.99510544394506117</c:v>
                </c:pt>
                <c:pt idx="16">
                  <c:v>0.9967741834642655</c:v>
                </c:pt>
                <c:pt idx="17">
                  <c:v>0.99782384455188733</c:v>
                </c:pt>
                <c:pt idx="18">
                  <c:v>0.998500841658992</c:v>
                </c:pt>
                <c:pt idx="19">
                  <c:v>0.99894749727767873</c:v>
                </c:pt>
                <c:pt idx="20">
                  <c:v>0.99924830463100878</c:v>
                </c:pt>
                <c:pt idx="21">
                  <c:v>0.99945471042751066</c:v>
                </c:pt>
                <c:pt idx="22">
                  <c:v>0.99959877527101737</c:v>
                </c:pt>
                <c:pt idx="23">
                  <c:v>0.9997009084472166</c:v>
                </c:pt>
                <c:pt idx="24">
                  <c:v>0.99977435853075225</c:v>
                </c:pt>
                <c:pt idx="25">
                  <c:v>0.99982788173463799</c:v>
                </c:pt>
                <c:pt idx="26">
                  <c:v>0.99986736190205427</c:v>
                </c:pt>
                <c:pt idx="27">
                  <c:v>0.99989681378963036</c:v>
                </c:pt>
                <c:pt idx="28">
                  <c:v>0.99991901597891897</c:v>
                </c:pt>
                <c:pt idx="29">
                  <c:v>0.99993591703624363</c:v>
                </c:pt>
                <c:pt idx="30">
                  <c:v>0.99994890034171369</c:v>
                </c:pt>
                <c:pt idx="31">
                  <c:v>0.99995895934718082</c:v>
                </c:pt>
                <c:pt idx="32">
                  <c:v>0.999966815176077</c:v>
                </c:pt>
                <c:pt idx="33">
                  <c:v>0.99997299656360783</c:v>
                </c:pt>
                <c:pt idx="34">
                  <c:v>0.99997789486160638</c:v>
                </c:pt>
                <c:pt idx="35">
                  <c:v>0.99998180232042488</c:v>
                </c:pt>
                <c:pt idx="36">
                  <c:v>0.9999849390197475</c:v>
                </c:pt>
                <c:pt idx="37">
                  <c:v>0.9999874720067935</c:v>
                </c:pt>
                <c:pt idx="38">
                  <c:v>0.99998952902733862</c:v>
                </c:pt>
                <c:pt idx="39">
                  <c:v>0.99999120846667899</c:v>
                </c:pt>
                <c:pt idx="40">
                  <c:v>0.99999258660852186</c:v>
                </c:pt>
                <c:pt idx="41">
                  <c:v>0.99999372297861211</c:v>
                </c:pt>
                <c:pt idx="42">
                  <c:v>0.99999466430886663</c:v>
                </c:pt>
                <c:pt idx="43">
                  <c:v>0.99999544749976954</c:v>
                </c:pt>
                <c:pt idx="44">
                  <c:v>0.99999610184966348</c:v>
                </c:pt>
                <c:pt idx="45">
                  <c:v>0.99999665074355015</c:v>
                </c:pt>
                <c:pt idx="46">
                  <c:v>0.99999711294058369</c:v>
                </c:pt>
                <c:pt idx="47">
                  <c:v>0.99999750356158723</c:v>
                </c:pt>
                <c:pt idx="48">
                  <c:v>0.999997834850885</c:v>
                </c:pt>
                <c:pt idx="49">
                  <c:v>0.99999811676729844</c:v>
                </c:pt>
                <c:pt idx="50">
                  <c:v>0.99999835744505738</c:v>
                </c:pt>
                <c:pt idx="51">
                  <c:v>0.99999856355509553</c:v>
                </c:pt>
                <c:pt idx="52">
                  <c:v>0.99999874058964966</c:v>
                </c:pt>
                <c:pt idx="53">
                  <c:v>0.99999889308749845</c:v>
                </c:pt>
                <c:pt idx="54">
                  <c:v>0.99999902481302905</c:v>
                </c:pt>
                <c:pt idx="55">
                  <c:v>0.99999913889921677</c:v>
                </c:pt>
                <c:pt idx="56">
                  <c:v>0.99999923796226875</c:v>
                </c:pt>
                <c:pt idx="57">
                  <c:v>0.99999932419391846</c:v>
                </c:pt>
                <c:pt idx="58">
                  <c:v>0.99999939943601646</c:v>
                </c:pt>
                <c:pt idx="59">
                  <c:v>0.99999946524104177</c:v>
                </c:pt>
                <c:pt idx="60">
                  <c:v>0.99999952292136629</c:v>
                </c:pt>
                <c:pt idx="61">
                  <c:v>0.99999957358950664</c:v>
                </c:pt>
                <c:pt idx="62">
                  <c:v>0.99999961819111993</c:v>
                </c:pt>
                <c:pt idx="63">
                  <c:v>0.99999965753214337</c:v>
                </c:pt>
                <c:pt idx="64">
                  <c:v>0.99999969230118513</c:v>
                </c:pt>
                <c:pt idx="65">
                  <c:v>0.99999972308805529</c:v>
                </c:pt>
              </c:numCache>
            </c:numRef>
          </c:val>
          <c:smooth val="0"/>
          <c:extLst>
            <c:ext xmlns:c16="http://schemas.microsoft.com/office/drawing/2014/chart" uri="{C3380CC4-5D6E-409C-BE32-E72D297353CC}">
              <c16:uniqueId val="{00000002-61CB-416C-9CDB-03CF4FD11FCA}"/>
            </c:ext>
          </c:extLst>
        </c:ser>
        <c:ser>
          <c:idx val="5"/>
          <c:order val="3"/>
          <c:tx>
            <c:v>0 - MN</c:v>
          </c:tx>
          <c:spPr>
            <a:ln w="12700">
              <a:solidFill>
                <a:sysClr val="windowText" lastClr="000000"/>
              </a:solidFill>
              <a:prstDash val="dash"/>
            </a:ln>
          </c:spPr>
          <c:marker>
            <c:symbol val="none"/>
          </c:marker>
          <c:val>
            <c:numRef>
              <c:f>dataToDisplay!$N$15:$N$80</c:f>
              <c:numCache>
                <c:formatCode>0.00</c:formatCode>
                <c:ptCount val="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3-61CB-416C-9CDB-03CF4FD11FCA}"/>
            </c:ext>
          </c:extLst>
        </c:ser>
        <c:ser>
          <c:idx val="2"/>
          <c:order val="4"/>
          <c:tx>
            <c:v>1 - MN</c:v>
          </c:tx>
          <c:spPr>
            <a:ln w="12700">
              <a:solidFill>
                <a:schemeClr val="tx1"/>
              </a:solidFill>
              <a:prstDash val="dash"/>
            </a:ln>
          </c:spPr>
          <c:marker>
            <c:symbol val="none"/>
          </c:marker>
          <c:val>
            <c:numRef>
              <c:f>dataToDisplay!$I$15:$I$80</c:f>
              <c:numCache>
                <c:formatCode>0.00</c:formatCode>
                <c:ptCount val="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4-61CB-416C-9CDB-03CF4FD11FCA}"/>
            </c:ext>
          </c:extLst>
        </c:ser>
        <c:ser>
          <c:idx val="6"/>
          <c:order val="5"/>
          <c:tx>
            <c:v>2 - MN</c:v>
          </c:tx>
          <c:spPr>
            <a:ln w="12700">
              <a:solidFill>
                <a:schemeClr val="tx1"/>
              </a:solidFill>
              <a:prstDash val="dash"/>
            </a:ln>
          </c:spPr>
          <c:marker>
            <c:symbol val="none"/>
          </c:marker>
          <c:val>
            <c:numRef>
              <c:f>dataToDisplay!$D$15:$D$80</c:f>
              <c:numCache>
                <c:formatCode>0.00</c:formatCode>
                <c:ptCount val="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5-61CB-416C-9CDB-03CF4FD11FCA}"/>
            </c:ext>
          </c:extLst>
        </c:ser>
        <c:ser>
          <c:idx val="7"/>
          <c:order val="6"/>
          <c:tx>
            <c:v>0 - MA SESAW</c:v>
          </c:tx>
          <c:spPr>
            <a:ln w="6350">
              <a:solidFill>
                <a:srgbClr val="FF0000"/>
              </a:solidFill>
            </a:ln>
          </c:spPr>
          <c:marker>
            <c:symbol val="none"/>
          </c:marker>
          <c:val>
            <c:numRef>
              <c:f>dataToDisplay!$O$15:$O$80</c:f>
              <c:numCache>
                <c:formatCode>0.00</c:formatCode>
                <c:ptCount val="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6-61CB-416C-9CDB-03CF4FD11FCA}"/>
            </c:ext>
          </c:extLst>
        </c:ser>
        <c:ser>
          <c:idx val="3"/>
          <c:order val="7"/>
          <c:tx>
            <c:v>1 - MA SESAW</c:v>
          </c:tx>
          <c:spPr>
            <a:ln w="6350">
              <a:solidFill>
                <a:srgbClr val="FF0000"/>
              </a:solidFill>
            </a:ln>
          </c:spPr>
          <c:marker>
            <c:symbol val="none"/>
          </c:marker>
          <c:val>
            <c:numRef>
              <c:f>dataToDisplay!$J$15:$J$80</c:f>
              <c:numCache>
                <c:formatCode>0.00</c:formatCode>
                <c:ptCount val="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7-61CB-416C-9CDB-03CF4FD11FCA}"/>
            </c:ext>
          </c:extLst>
        </c:ser>
        <c:ser>
          <c:idx val="8"/>
          <c:order val="8"/>
          <c:tx>
            <c:v>2 - MA SESAW</c:v>
          </c:tx>
          <c:spPr>
            <a:ln w="6350">
              <a:solidFill>
                <a:srgbClr val="FF0000"/>
              </a:solidFill>
            </a:ln>
          </c:spPr>
          <c:marker>
            <c:symbol val="none"/>
          </c:marker>
          <c:val>
            <c:numRef>
              <c:f>dataToDisplay!$E$15:$E$80</c:f>
              <c:numCache>
                <c:formatCode>0.00</c:formatCode>
                <c:ptCount val="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8-61CB-416C-9CDB-03CF4FD11FCA}"/>
            </c:ext>
          </c:extLst>
        </c:ser>
        <c:ser>
          <c:idx val="9"/>
          <c:order val="9"/>
          <c:tx>
            <c:v>0 - RI</c:v>
          </c:tx>
          <c:spPr>
            <a:ln w="9525">
              <a:solidFill>
                <a:schemeClr val="accent5"/>
              </a:solidFill>
            </a:ln>
          </c:spPr>
          <c:marker>
            <c:symbol val="none"/>
          </c:marker>
          <c:val>
            <c:numRef>
              <c:f>dataToDisplay!$P$15:$P$80</c:f>
              <c:numCache>
                <c:formatCode>0.00</c:formatCode>
                <c:ptCount val="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9-61CB-416C-9CDB-03CF4FD11FCA}"/>
            </c:ext>
          </c:extLst>
        </c:ser>
        <c:ser>
          <c:idx val="10"/>
          <c:order val="10"/>
          <c:tx>
            <c:v>1 - RI</c:v>
          </c:tx>
          <c:spPr>
            <a:ln w="9525"/>
          </c:spPr>
          <c:marker>
            <c:symbol val="none"/>
          </c:marker>
          <c:val>
            <c:numRef>
              <c:f>dataToDisplay!$K$15:$K$80</c:f>
              <c:numCache>
                <c:formatCode>0.00</c:formatCode>
                <c:ptCount val="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A-61CB-416C-9CDB-03CF4FD11FCA}"/>
            </c:ext>
          </c:extLst>
        </c:ser>
        <c:ser>
          <c:idx val="11"/>
          <c:order val="11"/>
          <c:tx>
            <c:v>2 - RI</c:v>
          </c:tx>
          <c:spPr>
            <a:ln w="9525">
              <a:solidFill>
                <a:schemeClr val="accent5"/>
              </a:solidFill>
            </a:ln>
          </c:spPr>
          <c:marker>
            <c:symbol val="none"/>
          </c:marker>
          <c:val>
            <c:numRef>
              <c:f>dataToDisplay!$F$15:$F$80</c:f>
              <c:numCache>
                <c:formatCode>0.00</c:formatCode>
                <c:ptCount val="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val>
          <c:smooth val="0"/>
          <c:extLst>
            <c:ext xmlns:c16="http://schemas.microsoft.com/office/drawing/2014/chart" uri="{C3380CC4-5D6E-409C-BE32-E72D297353CC}">
              <c16:uniqueId val="{0000000B-61CB-416C-9CDB-03CF4FD11FCA}"/>
            </c:ext>
          </c:extLst>
        </c:ser>
        <c:ser>
          <c:idx val="12"/>
          <c:order val="12"/>
          <c:tx>
            <c:v>0 - updated</c:v>
          </c:tx>
          <c:spPr>
            <a:ln w="25400">
              <a:solidFill>
                <a:schemeClr val="tx1"/>
              </a:solidFill>
            </a:ln>
          </c:spPr>
          <c:marker>
            <c:symbol val="none"/>
          </c:marker>
          <c:val>
            <c:numRef>
              <c:f>dataToDisplay!$M$15:$M$80</c:f>
              <c:numCache>
                <c:formatCode>0.00</c:formatCode>
                <c:ptCount val="66"/>
                <c:pt idx="0">
                  <c:v>0.99999999984319221</c:v>
                </c:pt>
                <c:pt idx="1">
                  <c:v>0.99999967572609016</c:v>
                </c:pt>
                <c:pt idx="2">
                  <c:v>0.99997179221236276</c:v>
                </c:pt>
                <c:pt idx="3">
                  <c:v>0.99932986024047676</c:v>
                </c:pt>
                <c:pt idx="4">
                  <c:v>0.99222973834307382</c:v>
                </c:pt>
                <c:pt idx="5">
                  <c:v>0.94488082795516537</c:v>
                </c:pt>
                <c:pt idx="6">
                  <c:v>0.75836667512325184</c:v>
                </c:pt>
                <c:pt idx="7">
                  <c:v>0.41897826029213436</c:v>
                </c:pt>
                <c:pt idx="8">
                  <c:v>0.1646221217867484</c:v>
                </c:pt>
                <c:pt idx="9">
                  <c:v>5.8158102611067464E-2</c:v>
                </c:pt>
                <c:pt idx="10">
                  <c:v>2.1156625315567168E-2</c:v>
                </c:pt>
                <c:pt idx="11">
                  <c:v>8.221379984533983E-3</c:v>
                </c:pt>
                <c:pt idx="12">
                  <c:v>3.4211475742579323E-3</c:v>
                </c:pt>
                <c:pt idx="13">
                  <c:v>1.5153725687464537E-3</c:v>
                </c:pt>
                <c:pt idx="14">
                  <c:v>7.0934077339701584E-4</c:v>
                </c:pt>
                <c:pt idx="15">
                  <c:v>3.4858068693555122E-4</c:v>
                </c:pt>
                <c:pt idx="16">
                  <c:v>1.7880931545199985E-4</c:v>
                </c:pt>
                <c:pt idx="17">
                  <c:v>9.5283887791230981E-5</c:v>
                </c:pt>
                <c:pt idx="18">
                  <c:v>5.2531191072846539E-5</c:v>
                </c:pt>
                <c:pt idx="19">
                  <c:v>2.9858974192498167E-5</c:v>
                </c:pt>
                <c:pt idx="20">
                  <c:v>1.7446219585437461E-5</c:v>
                </c:pt>
                <c:pt idx="21">
                  <c:v>1.0451636039743306E-5</c:v>
                </c:pt>
                <c:pt idx="22">
                  <c:v>6.4055887923908372E-6</c:v>
                </c:pt>
                <c:pt idx="23">
                  <c:v>4.0085182606564018E-6</c:v>
                </c:pt>
                <c:pt idx="24">
                  <c:v>2.5569359981547635E-6</c:v>
                </c:pt>
                <c:pt idx="25">
                  <c:v>1.6600266030675215E-6</c:v>
                </c:pt>
                <c:pt idx="26">
                  <c:v>1.0954466945767294E-6</c:v>
                </c:pt>
                <c:pt idx="27">
                  <c:v>7.3389401755719064E-7</c:v>
                </c:pt>
                <c:pt idx="28">
                  <c:v>4.9863235807023898E-7</c:v>
                </c:pt>
                <c:pt idx="29">
                  <c:v>3.4325634590270937E-7</c:v>
                </c:pt>
                <c:pt idx="30">
                  <c:v>2.3920729697035625E-7</c:v>
                </c:pt>
                <c:pt idx="31">
                  <c:v>1.6862046747778692E-7</c:v>
                </c:pt>
                <c:pt idx="32">
                  <c:v>1.2014885530930997E-7</c:v>
                </c:pt>
                <c:pt idx="33">
                  <c:v>8.648153582146989E-8</c:v>
                </c:pt>
                <c:pt idx="34">
                  <c:v>6.2844424775221341E-8</c:v>
                </c:pt>
                <c:pt idx="35">
                  <c:v>4.6080423254934999E-8</c:v>
                </c:pt>
                <c:pt idx="36">
                  <c:v>3.4076769739321833E-8</c:v>
                </c:pt>
                <c:pt idx="37">
                  <c:v>2.5403624204223263E-8</c:v>
                </c:pt>
                <c:pt idx="38">
                  <c:v>1.9082999291875069E-8</c:v>
                </c:pt>
                <c:pt idx="39">
                  <c:v>1.4439211382111239E-8</c:v>
                </c:pt>
                <c:pt idx="40">
                  <c:v>1.1000965915997085E-8</c:v>
                </c:pt>
                <c:pt idx="41">
                  <c:v>8.4365432417854436E-9</c:v>
                </c:pt>
                <c:pt idx="42">
                  <c:v>6.5104446278496653E-9</c:v>
                </c:pt>
                <c:pt idx="43">
                  <c:v>5.054107132806962E-9</c:v>
                </c:pt>
                <c:pt idx="44">
                  <c:v>3.945932025573029E-9</c:v>
                </c:pt>
                <c:pt idx="45">
                  <c:v>3.0975438880531669E-9</c:v>
                </c:pt>
                <c:pt idx="46">
                  <c:v>2.4442544654945664E-9</c:v>
                </c:pt>
                <c:pt idx="47">
                  <c:v>1.9383903371306133E-9</c:v>
                </c:pt>
                <c:pt idx="48">
                  <c:v>1.5445877910025274E-9</c:v>
                </c:pt>
                <c:pt idx="49">
                  <c:v>1.2364500534545186E-9</c:v>
                </c:pt>
                <c:pt idx="50">
                  <c:v>9.9415542464953432E-10</c:v>
                </c:pt>
                <c:pt idx="51">
                  <c:v>8.027335463012264E-10</c:v>
                </c:pt>
                <c:pt idx="52">
                  <c:v>6.5081540157052586E-10</c:v>
                </c:pt>
                <c:pt idx="53">
                  <c:v>5.2972115582861079E-10</c:v>
                </c:pt>
                <c:pt idx="54">
                  <c:v>4.3279035910614994E-10</c:v>
                </c:pt>
                <c:pt idx="55">
                  <c:v>3.5488634253511009E-10</c:v>
                </c:pt>
                <c:pt idx="56">
                  <c:v>2.9202940066141991E-10</c:v>
                </c:pt>
                <c:pt idx="57">
                  <c:v>2.4112167817946784E-10</c:v>
                </c:pt>
                <c:pt idx="58">
                  <c:v>1.99741445605639E-10</c:v>
                </c:pt>
                <c:pt idx="59">
                  <c:v>1.6598711294335544E-10</c:v>
                </c:pt>
                <c:pt idx="60">
                  <c:v>1.3835965706476827E-10</c:v>
                </c:pt>
                <c:pt idx="61">
                  <c:v>1.1567247160115812E-10</c:v>
                </c:pt>
                <c:pt idx="62">
                  <c:v>9.6982977204618237E-11</c:v>
                </c:pt>
                <c:pt idx="63">
                  <c:v>8.1539108798267534E-11</c:v>
                </c:pt>
                <c:pt idx="64">
                  <c:v>6.8739236525061642E-11</c:v>
                </c:pt>
                <c:pt idx="65">
                  <c:v>5.8099858257776305E-11</c:v>
                </c:pt>
              </c:numCache>
            </c:numRef>
          </c:val>
          <c:smooth val="0"/>
          <c:extLst>
            <c:ext xmlns:c16="http://schemas.microsoft.com/office/drawing/2014/chart" uri="{C3380CC4-5D6E-409C-BE32-E72D297353CC}">
              <c16:uniqueId val="{0000000C-61CB-416C-9CDB-03CF4FD11FCA}"/>
            </c:ext>
          </c:extLst>
        </c:ser>
        <c:ser>
          <c:idx val="13"/>
          <c:order val="13"/>
          <c:tx>
            <c:v>1 - updated</c:v>
          </c:tx>
          <c:spPr>
            <a:ln w="25400">
              <a:solidFill>
                <a:schemeClr val="tx1"/>
              </a:solidFill>
            </a:ln>
          </c:spPr>
          <c:marker>
            <c:symbol val="none"/>
          </c:marker>
          <c:val>
            <c:numRef>
              <c:f>dataToDisplay!$H$15:$H$80</c:f>
              <c:numCache>
                <c:formatCode>0.00</c:formatCode>
                <c:ptCount val="66"/>
                <c:pt idx="0">
                  <c:v>1.1281520162498282E-10</c:v>
                </c:pt>
                <c:pt idx="1">
                  <c:v>2.3329854148546048E-7</c:v>
                </c:pt>
                <c:pt idx="2">
                  <c:v>2.0293905962698311E-5</c:v>
                </c:pt>
                <c:pt idx="3">
                  <c:v>4.8204073795721225E-4</c:v>
                </c:pt>
                <c:pt idx="4">
                  <c:v>5.5780523947270844E-3</c:v>
                </c:pt>
                <c:pt idx="5">
                  <c:v>3.9016894171481797E-2</c:v>
                </c:pt>
                <c:pt idx="6">
                  <c:v>0.15957816643417588</c:v>
                </c:pt>
                <c:pt idx="7">
                  <c:v>0.30093489250039762</c:v>
                </c:pt>
                <c:pt idx="8">
                  <c:v>0.24797689019074531</c:v>
                </c:pt>
                <c:pt idx="9">
                  <c:v>0.12223710609610317</c:v>
                </c:pt>
                <c:pt idx="10">
                  <c:v>5.0373546919397993E-2</c:v>
                </c:pt>
                <c:pt idx="11">
                  <c:v>2.0477962612344247E-2</c:v>
                </c:pt>
                <c:pt idx="12">
                  <c:v>8.6671889155731652E-3</c:v>
                </c:pt>
                <c:pt idx="13">
                  <c:v>3.8651355491299277E-3</c:v>
                </c:pt>
                <c:pt idx="14">
                  <c:v>1.8144533651602845E-3</c:v>
                </c:pt>
                <c:pt idx="15">
                  <c:v>8.9279593705904325E-4</c:v>
                </c:pt>
                <c:pt idx="16">
                  <c:v>4.5824920806025737E-4</c:v>
                </c:pt>
                <c:pt idx="17">
                  <c:v>2.442644820014328E-4</c:v>
                </c:pt>
                <c:pt idx="18">
                  <c:v>1.3468656421000702E-4</c:v>
                </c:pt>
                <c:pt idx="19">
                  <c:v>7.6562658364198732E-5</c:v>
                </c:pt>
                <c:pt idx="20">
                  <c:v>4.4736568598824356E-5</c:v>
                </c:pt>
                <c:pt idx="21">
                  <c:v>2.6801335816117877E-5</c:v>
                </c:pt>
                <c:pt idx="22">
                  <c:v>1.6426214189402266E-5</c:v>
                </c:pt>
                <c:pt idx="23">
                  <c:v>1.0279358268694416E-5</c:v>
                </c:pt>
                <c:pt idx="24">
                  <c:v>6.5569857681246901E-6</c:v>
                </c:pt>
                <c:pt idx="25">
                  <c:v>4.2569722578100766E-6</c:v>
                </c:pt>
                <c:pt idx="26">
                  <c:v>2.809169181161586E-6</c:v>
                </c:pt>
                <c:pt idx="27">
                  <c:v>1.8820040478262356E-6</c:v>
                </c:pt>
                <c:pt idx="28">
                  <c:v>1.2786981236079242E-6</c:v>
                </c:pt>
                <c:pt idx="29">
                  <c:v>8.8025071243169606E-7</c:v>
                </c:pt>
                <c:pt idx="30">
                  <c:v>6.1342630441885149E-7</c:v>
                </c:pt>
                <c:pt idx="31">
                  <c:v>4.3241262925874935E-7</c:v>
                </c:pt>
                <c:pt idx="32">
                  <c:v>3.081114182679201E-7</c:v>
                </c:pt>
                <c:pt idx="33">
                  <c:v>2.217744962118573E-7</c:v>
                </c:pt>
                <c:pt idx="34">
                  <c:v>1.6115916190440061E-7</c:v>
                </c:pt>
                <c:pt idx="35">
                  <c:v>1.1816931844155221E-7</c:v>
                </c:pt>
                <c:pt idx="36">
                  <c:v>8.7386975544667678E-8</c:v>
                </c:pt>
                <c:pt idx="37">
                  <c:v>6.5145433936208974E-8</c:v>
                </c:pt>
                <c:pt idx="38">
                  <c:v>4.8936729890591835E-8</c:v>
                </c:pt>
                <c:pt idx="39">
                  <c:v>3.7028131005811815E-8</c:v>
                </c:pt>
                <c:pt idx="40">
                  <c:v>2.8211043168191452E-8</c:v>
                </c:pt>
                <c:pt idx="41">
                  <c:v>2.1634798952341328E-8</c:v>
                </c:pt>
                <c:pt idx="42">
                  <c:v>1.6695482774053971E-8</c:v>
                </c:pt>
                <c:pt idx="43">
                  <c:v>1.2960828854602369E-8</c:v>
                </c:pt>
                <c:pt idx="44">
                  <c:v>1.0119007742837027E-8</c:v>
                </c:pt>
                <c:pt idx="45">
                  <c:v>7.9433883914958869E-9</c:v>
                </c:pt>
                <c:pt idx="46">
                  <c:v>6.2680831636185985E-9</c:v>
                </c:pt>
                <c:pt idx="47">
                  <c:v>4.9708375193802112E-9</c:v>
                </c:pt>
                <c:pt idx="48">
                  <c:v>3.9609643343041512E-9</c:v>
                </c:pt>
                <c:pt idx="49">
                  <c:v>3.1707714231998807E-9</c:v>
                </c:pt>
                <c:pt idx="50">
                  <c:v>2.5494274469295419E-9</c:v>
                </c:pt>
                <c:pt idx="51">
                  <c:v>2.0585420035246216E-9</c:v>
                </c:pt>
                <c:pt idx="52">
                  <c:v>1.6689607473807655E-9</c:v>
                </c:pt>
                <c:pt idx="53">
                  <c:v>1.3584251501441713E-9</c:v>
                </c:pt>
                <c:pt idx="54">
                  <c:v>1.1098540975140736E-9</c:v>
                </c:pt>
                <c:pt idx="55">
                  <c:v>9.1007590352631951E-10</c:v>
                </c:pt>
                <c:pt idx="56">
                  <c:v>7.4888462098243735E-10</c:v>
                </c:pt>
                <c:pt idx="57">
                  <c:v>6.183361600520243E-10</c:v>
                </c:pt>
                <c:pt idx="58">
                  <c:v>5.1221993313532721E-10</c:v>
                </c:pt>
                <c:pt idx="59">
                  <c:v>4.2565984070819241E-10</c:v>
                </c:pt>
                <c:pt idx="60">
                  <c:v>3.5481151350325035E-10</c:v>
                </c:pt>
                <c:pt idx="61">
                  <c:v>2.9663238532151581E-10</c:v>
                </c:pt>
                <c:pt idx="62">
                  <c:v>2.4870450143765765E-10</c:v>
                </c:pt>
                <c:pt idx="63">
                  <c:v>2.0910018161401922E-10</c:v>
                </c:pt>
                <c:pt idx="64">
                  <c:v>1.7627588277946415E-10</c:v>
                </c:pt>
                <c:pt idx="65">
                  <c:v>1.489922629716034E-10</c:v>
                </c:pt>
              </c:numCache>
            </c:numRef>
          </c:val>
          <c:smooth val="0"/>
          <c:extLst>
            <c:ext xmlns:c16="http://schemas.microsoft.com/office/drawing/2014/chart" uri="{C3380CC4-5D6E-409C-BE32-E72D297353CC}">
              <c16:uniqueId val="{0000000D-61CB-416C-9CDB-03CF4FD11FCA}"/>
            </c:ext>
          </c:extLst>
        </c:ser>
        <c:ser>
          <c:idx val="14"/>
          <c:order val="14"/>
          <c:tx>
            <c:v>2 - updated</c:v>
          </c:tx>
          <c:spPr>
            <a:ln w="25400">
              <a:solidFill>
                <a:schemeClr val="tx1"/>
              </a:solidFill>
            </a:ln>
          </c:spPr>
          <c:marker>
            <c:symbol val="none"/>
          </c:marker>
          <c:val>
            <c:numRef>
              <c:f>dataToDisplay!$C$15:$C$80</c:f>
              <c:numCache>
                <c:formatCode>0.00</c:formatCode>
                <c:ptCount val="66"/>
                <c:pt idx="0">
                  <c:v>4.3992585831245011E-11</c:v>
                </c:pt>
                <c:pt idx="1">
                  <c:v>9.0975368373081304E-8</c:v>
                </c:pt>
                <c:pt idx="2">
                  <c:v>7.9138816745443067E-6</c:v>
                </c:pt>
                <c:pt idx="3">
                  <c:v>1.8809902156603929E-4</c:v>
                </c:pt>
                <c:pt idx="4">
                  <c:v>2.1922092621990876E-3</c:v>
                </c:pt>
                <c:pt idx="5">
                  <c:v>1.6102277873352805E-2</c:v>
                </c:pt>
                <c:pt idx="6">
                  <c:v>8.2055158442572246E-2</c:v>
                </c:pt>
                <c:pt idx="7">
                  <c:v>0.28008684720746801</c:v>
                </c:pt>
                <c:pt idx="8">
                  <c:v>0.58740098802250629</c:v>
                </c:pt>
                <c:pt idx="9">
                  <c:v>0.81960479129282937</c:v>
                </c:pt>
                <c:pt idx="10">
                  <c:v>0.92846982776503484</c:v>
                </c:pt>
                <c:pt idx="11">
                  <c:v>0.97130065740312177</c:v>
                </c:pt>
                <c:pt idx="12">
                  <c:v>0.9879116635101689</c:v>
                </c:pt>
                <c:pt idx="13">
                  <c:v>0.99461949188212362</c:v>
                </c:pt>
                <c:pt idx="14">
                  <c:v>0.9974762058614427</c:v>
                </c:pt>
                <c:pt idx="15">
                  <c:v>0.99875862337600541</c:v>
                </c:pt>
                <c:pt idx="16">
                  <c:v>0.99936294147648774</c:v>
                </c:pt>
                <c:pt idx="17">
                  <c:v>0.99966045163020734</c:v>
                </c:pt>
                <c:pt idx="18">
                  <c:v>0.99981278224471715</c:v>
                </c:pt>
                <c:pt idx="19">
                  <c:v>0.9998935783674433</c:v>
                </c:pt>
                <c:pt idx="20">
                  <c:v>0.99993781721181574</c:v>
                </c:pt>
                <c:pt idx="21">
                  <c:v>0.99996274702814414</c:v>
                </c:pt>
                <c:pt idx="22">
                  <c:v>0.99997716819701821</c:v>
                </c:pt>
                <c:pt idx="23">
                  <c:v>0.99998571212347065</c:v>
                </c:pt>
                <c:pt idx="24">
                  <c:v>0.99999088607823372</c:v>
                </c:pt>
                <c:pt idx="25">
                  <c:v>0.99999408300113912</c:v>
                </c:pt>
                <c:pt idx="26">
                  <c:v>0.99999609538412426</c:v>
                </c:pt>
                <c:pt idx="27">
                  <c:v>0.99999738410193462</c:v>
                </c:pt>
                <c:pt idx="28">
                  <c:v>0.99999822266951832</c:v>
                </c:pt>
                <c:pt idx="29">
                  <c:v>0.99999877649294167</c:v>
                </c:pt>
                <c:pt idx="30">
                  <c:v>0.99999914736639861</c:v>
                </c:pt>
                <c:pt idx="31">
                  <c:v>0.99999939896690326</c:v>
                </c:pt>
                <c:pt idx="32">
                  <c:v>0.99999957173972642</c:v>
                </c:pt>
                <c:pt idx="33">
                  <c:v>0.99999969174396797</c:v>
                </c:pt>
                <c:pt idx="34">
                  <c:v>0.99999977599641332</c:v>
                </c:pt>
                <c:pt idx="35">
                  <c:v>0.9999998357502583</c:v>
                </c:pt>
                <c:pt idx="36">
                  <c:v>0.99999987853625472</c:v>
                </c:pt>
                <c:pt idx="37">
                  <c:v>0.99999990945094186</c:v>
                </c:pt>
                <c:pt idx="38">
                  <c:v>0.99999993198027082</c:v>
                </c:pt>
                <c:pt idx="39">
                  <c:v>0.99999994853265761</c:v>
                </c:pt>
                <c:pt idx="40">
                  <c:v>0.99999996078799092</c:v>
                </c:pt>
                <c:pt idx="41">
                  <c:v>0.99999996992865781</c:v>
                </c:pt>
                <c:pt idx="42">
                  <c:v>0.9999999767940726</c:v>
                </c:pt>
                <c:pt idx="43">
                  <c:v>0.99999998198506401</c:v>
                </c:pt>
                <c:pt idx="44">
                  <c:v>0.99999998593506023</c:v>
                </c:pt>
                <c:pt idx="45">
                  <c:v>0.99999998895906772</c:v>
                </c:pt>
                <c:pt idx="46">
                  <c:v>0.99999999128766237</c:v>
                </c:pt>
                <c:pt idx="47">
                  <c:v>0.99999999309077214</c:v>
                </c:pt>
                <c:pt idx="48">
                  <c:v>0.99999999449444787</c:v>
                </c:pt>
                <c:pt idx="49">
                  <c:v>0.99999999559277852</c:v>
                </c:pt>
                <c:pt idx="50">
                  <c:v>0.99999999645641713</c:v>
                </c:pt>
                <c:pt idx="51">
                  <c:v>0.99999999713872445</c:v>
                </c:pt>
                <c:pt idx="52">
                  <c:v>0.99999999768022385</c:v>
                </c:pt>
                <c:pt idx="53">
                  <c:v>0.99999999811185369</c:v>
                </c:pt>
                <c:pt idx="54">
                  <c:v>0.99999999845735554</c:v>
                </c:pt>
                <c:pt idx="55">
                  <c:v>0.99999999873503775</c:v>
                </c:pt>
                <c:pt idx="56">
                  <c:v>0.99999999895908598</c:v>
                </c:pt>
                <c:pt idx="57">
                  <c:v>0.99999999914054216</c:v>
                </c:pt>
                <c:pt idx="58">
                  <c:v>0.99999999928803862</c:v>
                </c:pt>
                <c:pt idx="59">
                  <c:v>0.99999999940835305</c:v>
                </c:pt>
                <c:pt idx="60">
                  <c:v>0.99999999950682883</c:v>
                </c:pt>
                <c:pt idx="61">
                  <c:v>0.99999999958769514</c:v>
                </c:pt>
                <c:pt idx="62">
                  <c:v>0.99999999965431252</c:v>
                </c:pt>
                <c:pt idx="63">
                  <c:v>0.99999999970936071</c:v>
                </c:pt>
                <c:pt idx="64">
                  <c:v>0.99999999975498488</c:v>
                </c:pt>
                <c:pt idx="65">
                  <c:v>0.99999999979290788</c:v>
                </c:pt>
              </c:numCache>
            </c:numRef>
          </c:val>
          <c:smooth val="0"/>
          <c:extLst>
            <c:ext xmlns:c16="http://schemas.microsoft.com/office/drawing/2014/chart" uri="{C3380CC4-5D6E-409C-BE32-E72D297353CC}">
              <c16:uniqueId val="{0000000E-61CB-416C-9CDB-03CF4FD11FCA}"/>
            </c:ext>
          </c:extLst>
        </c:ser>
        <c:dLbls>
          <c:showLegendKey val="0"/>
          <c:showVal val="0"/>
          <c:showCatName val="0"/>
          <c:showSerName val="0"/>
          <c:showPercent val="0"/>
          <c:showBubbleSize val="0"/>
        </c:dLbls>
        <c:smooth val="0"/>
        <c:axId val="150449536"/>
        <c:axId val="150459520"/>
      </c:lineChart>
      <c:catAx>
        <c:axId val="1504495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459520"/>
        <c:crosses val="autoZero"/>
        <c:auto val="1"/>
        <c:lblAlgn val="ctr"/>
        <c:lblOffset val="100"/>
        <c:noMultiLvlLbl val="0"/>
      </c:catAx>
      <c:valAx>
        <c:axId val="1504595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44953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82372315593845E-2"/>
          <c:y val="4.753506609796769E-2"/>
          <c:w val="0.94879107005188712"/>
          <c:h val="0.79142686449296318"/>
        </c:manualLayout>
      </c:layout>
      <c:lineChart>
        <c:grouping val="standard"/>
        <c:varyColors val="0"/>
        <c:ser>
          <c:idx val="1"/>
          <c:order val="0"/>
          <c:tx>
            <c:v>observed - Essentia</c:v>
          </c:tx>
          <c:spPr>
            <a:ln w="19050">
              <a:noFill/>
            </a:ln>
          </c:spPr>
          <c:marker>
            <c:symbol val="dash"/>
            <c:size val="4"/>
            <c:spPr>
              <a:solidFill>
                <a:schemeClr val="tx1"/>
              </a:solidFill>
              <a:ln w="9525">
                <a:solidFill>
                  <a:schemeClr val="tx1"/>
                </a:solidFill>
              </a:ln>
              <a:effectLst/>
            </c:spPr>
          </c:marker>
          <c:errBars>
            <c:errDir val="y"/>
            <c:errBarType val="both"/>
            <c:errValType val="cust"/>
            <c:noEndCap val="0"/>
            <c:plus>
              <c:numRef>
                <c:f>dataToDisplay!$AX$15:$AX$80</c:f>
                <c:numCache>
                  <c:formatCode>General</c:formatCode>
                  <c:ptCount val="66"/>
                  <c:pt idx="0">
                    <c:v>0</c:v>
                  </c:pt>
                  <c:pt idx="1">
                    <c:v>0</c:v>
                  </c:pt>
                  <c:pt idx="2">
                    <c:v>0</c:v>
                  </c:pt>
                  <c:pt idx="3">
                    <c:v>0</c:v>
                  </c:pt>
                  <c:pt idx="4">
                    <c:v>8.7301661798455554E-2</c:v>
                  </c:pt>
                  <c:pt idx="5">
                    <c:v>1.900998125394604E-2</c:v>
                  </c:pt>
                  <c:pt idx="6">
                    <c:v>6.7467058524369627E-2</c:v>
                  </c:pt>
                  <c:pt idx="7">
                    <c:v>6.8929315966721083E-2</c:v>
                  </c:pt>
                  <c:pt idx="8">
                    <c:v>1.9452909246365724E-2</c:v>
                  </c:pt>
                  <c:pt idx="9">
                    <c:v>4.2866817353840514E-2</c:v>
                  </c:pt>
                  <c:pt idx="10">
                    <c:v>7.7321462469443672E-2</c:v>
                  </c:pt>
                  <c:pt idx="11">
                    <c:v>7.6462731813885347E-3</c:v>
                  </c:pt>
                  <c:pt idx="12">
                    <c:v>1.86448079493301E-2</c:v>
                  </c:pt>
                  <c:pt idx="13">
                    <c:v>3.5866126012606005E-2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plus>
            <c:minus>
              <c:numRef>
                <c:f>dataToDisplay!$AW$15:$AW$80</c:f>
                <c:numCache>
                  <c:formatCode>General</c:formatCode>
                  <c:ptCount val="66"/>
                  <c:pt idx="0">
                    <c:v>0</c:v>
                  </c:pt>
                  <c:pt idx="1">
                    <c:v>0</c:v>
                  </c:pt>
                  <c:pt idx="2">
                    <c:v>0</c:v>
                  </c:pt>
                  <c:pt idx="3">
                    <c:v>0</c:v>
                  </c:pt>
                  <c:pt idx="4">
                    <c:v>0.1018623480280022</c:v>
                  </c:pt>
                  <c:pt idx="5">
                    <c:v>2.0021309522057718E-2</c:v>
                  </c:pt>
                  <c:pt idx="6">
                    <c:v>7.0754571769329977E-2</c:v>
                  </c:pt>
                  <c:pt idx="7">
                    <c:v>6.2765600818042111E-2</c:v>
                  </c:pt>
                  <c:pt idx="8">
                    <c:v>1.834227397770577E-2</c:v>
                  </c:pt>
                  <c:pt idx="9">
                    <c:v>2.8901112144184893E-2</c:v>
                  </c:pt>
                  <c:pt idx="10">
                    <c:v>3.3930238779483951E-2</c:v>
                  </c:pt>
                  <c:pt idx="11">
                    <c:v>6.1188121508109379E-3</c:v>
                  </c:pt>
                  <c:pt idx="12">
                    <c:v>0</c:v>
                  </c:pt>
                  <c:pt idx="13">
                    <c:v>1.2374233330586428E-2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minus>
            <c:spPr>
              <a:noFill/>
              <a:ln w="9525" cap="flat" cmpd="sng" algn="ctr">
                <a:solidFill>
                  <a:schemeClr val="tx1"/>
                </a:solidFill>
                <a:round/>
              </a:ln>
              <a:effectLst/>
            </c:spPr>
          </c:errBars>
          <c:cat>
            <c:numRef>
              <c:f>dataToDisplay!$A$15:$A$80</c:f>
              <c:numCache>
                <c:formatCode>General</c:formatCode>
                <c:ptCount val="6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numCache>
            </c:numRef>
          </c:cat>
          <c:val>
            <c:numRef>
              <c:f>dataToDisplay!$AV$15:$AV$80</c:f>
              <c:numCache>
                <c:formatCode>General</c:formatCode>
                <c:ptCount val="66"/>
                <c:pt idx="0">
                  <c:v>-1</c:v>
                </c:pt>
                <c:pt idx="1">
                  <c:v>-1</c:v>
                </c:pt>
                <c:pt idx="2">
                  <c:v>-1</c:v>
                </c:pt>
                <c:pt idx="3">
                  <c:v>-1</c:v>
                </c:pt>
                <c:pt idx="4">
                  <c:v>0.72340425531914898</c:v>
                </c:pt>
                <c:pt idx="5">
                  <c:v>0.79261862917398951</c:v>
                </c:pt>
                <c:pt idx="6">
                  <c:v>0.61083743842364535</c:v>
                </c:pt>
                <c:pt idx="7">
                  <c:v>0.29797979797979796</c:v>
                </c:pt>
                <c:pt idx="8">
                  <c:v>0.18518518518518517</c:v>
                </c:pt>
                <c:pt idx="9">
                  <c:v>6.0606060606060608E-2</c:v>
                </c:pt>
                <c:pt idx="10">
                  <c:v>4.2857142857142858E-2</c:v>
                </c:pt>
                <c:pt idx="11">
                  <c:v>2.207041513399895E-2</c:v>
                </c:pt>
                <c:pt idx="12">
                  <c:v>0</c:v>
                </c:pt>
                <c:pt idx="13">
                  <c:v>1.4084507042253521E-2</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numCache>
            </c:numRef>
          </c:val>
          <c:smooth val="0"/>
          <c:extLst>
            <c:ext xmlns:c16="http://schemas.microsoft.com/office/drawing/2014/chart" uri="{C3380CC4-5D6E-409C-BE32-E72D297353CC}">
              <c16:uniqueId val="{00000000-1FFC-4848-A494-AA75E1D3F3A2}"/>
            </c:ext>
          </c:extLst>
        </c:ser>
        <c:ser>
          <c:idx val="5"/>
          <c:order val="1"/>
          <c:tx>
            <c:v>observed - RI</c:v>
          </c:tx>
          <c:spPr>
            <a:ln w="19050">
              <a:noFill/>
            </a:ln>
          </c:spPr>
          <c:marker>
            <c:symbol val="dash"/>
            <c:size val="5"/>
            <c:spPr>
              <a:ln w="15875">
                <a:solidFill>
                  <a:srgbClr val="00B0F0"/>
                </a:solidFill>
              </a:ln>
            </c:spPr>
          </c:marker>
          <c:errBars>
            <c:errDir val="y"/>
            <c:errBarType val="both"/>
            <c:errValType val="cust"/>
            <c:noEndCap val="0"/>
            <c:plus>
              <c:numRef>
                <c:f>dataToDisplay!$BD$15:$BD$80</c:f>
                <c:numCache>
                  <c:formatCode>General</c:formatCode>
                  <c:ptCount val="66"/>
                  <c:pt idx="0">
                    <c:v>0</c:v>
                  </c:pt>
                  <c:pt idx="1">
                    <c:v>0</c:v>
                  </c:pt>
                  <c:pt idx="2">
                    <c:v>0</c:v>
                  </c:pt>
                  <c:pt idx="3">
                    <c:v>0</c:v>
                  </c:pt>
                  <c:pt idx="4">
                    <c:v>0</c:v>
                  </c:pt>
                  <c:pt idx="5">
                    <c:v>0</c:v>
                  </c:pt>
                  <c:pt idx="6">
                    <c:v>0</c:v>
                  </c:pt>
                  <c:pt idx="7">
                    <c:v>0</c:v>
                  </c:pt>
                  <c:pt idx="8">
                    <c:v>1.3104473150309687E-2</c:v>
                  </c:pt>
                  <c:pt idx="9">
                    <c:v>2.8332244867793885E-2</c:v>
                  </c:pt>
                  <c:pt idx="10">
                    <c:v>3.8000373502470423E-2</c:v>
                  </c:pt>
                  <c:pt idx="11">
                    <c:v>1.3580128476758737E-2</c:v>
                  </c:pt>
                  <c:pt idx="12">
                    <c:v>4.6363231756870737E-2</c:v>
                  </c:pt>
                  <c:pt idx="13">
                    <c:v>5.2647206527278348E-2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plus>
            <c:minus>
              <c:numRef>
                <c:f>dataToDisplay!$BC$15:$BC$80</c:f>
                <c:numCache>
                  <c:formatCode>General</c:formatCode>
                  <c:ptCount val="66"/>
                  <c:pt idx="0">
                    <c:v>0</c:v>
                  </c:pt>
                  <c:pt idx="1">
                    <c:v>0</c:v>
                  </c:pt>
                  <c:pt idx="2">
                    <c:v>0</c:v>
                  </c:pt>
                  <c:pt idx="3">
                    <c:v>0</c:v>
                  </c:pt>
                  <c:pt idx="4">
                    <c:v>0</c:v>
                  </c:pt>
                  <c:pt idx="5">
                    <c:v>0</c:v>
                  </c:pt>
                  <c:pt idx="6">
                    <c:v>0</c:v>
                  </c:pt>
                  <c:pt idx="7">
                    <c:v>0</c:v>
                  </c:pt>
                  <c:pt idx="8">
                    <c:v>1.2584384062763881E-2</c:v>
                  </c:pt>
                  <c:pt idx="9">
                    <c:v>2.2403278590995682E-2</c:v>
                  </c:pt>
                  <c:pt idx="10">
                    <c:v>1.8261128208122382E-2</c:v>
                  </c:pt>
                  <c:pt idx="11">
                    <c:v>1.006521399744326E-2</c:v>
                  </c:pt>
                  <c:pt idx="12">
                    <c:v>1.6118744537543712E-2</c:v>
                  </c:pt>
                  <c:pt idx="13">
                    <c:v>1.160340484592166E-2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minus>
            <c:spPr>
              <a:ln>
                <a:solidFill>
                  <a:srgbClr val="00B0F0"/>
                </a:solidFill>
              </a:ln>
            </c:spPr>
          </c:errBars>
          <c:val>
            <c:numRef>
              <c:f>dataToDisplay!$BB$15:$BB$80</c:f>
              <c:numCache>
                <c:formatCode>General</c:formatCode>
                <c:ptCount val="66"/>
                <c:pt idx="0">
                  <c:v>-1</c:v>
                </c:pt>
                <c:pt idx="1">
                  <c:v>-1</c:v>
                </c:pt>
                <c:pt idx="2">
                  <c:v>-1</c:v>
                </c:pt>
                <c:pt idx="3">
                  <c:v>-1</c:v>
                </c:pt>
                <c:pt idx="4">
                  <c:v>0</c:v>
                </c:pt>
                <c:pt idx="5">
                  <c:v>0</c:v>
                </c:pt>
                <c:pt idx="6">
                  <c:v>0</c:v>
                </c:pt>
                <c:pt idx="7">
                  <c:v>0</c:v>
                </c:pt>
                <c:pt idx="8">
                  <c:v>0.18380498739142617</c:v>
                </c:pt>
                <c:pt idx="9">
                  <c:v>7.2562358276643993E-2</c:v>
                </c:pt>
                <c:pt idx="10">
                  <c:v>2.5157232704402517E-2</c:v>
                </c:pt>
                <c:pt idx="11">
                  <c:v>2.7710843373493974E-2</c:v>
                </c:pt>
                <c:pt idx="12">
                  <c:v>1.834862385321101E-2</c:v>
                </c:pt>
                <c:pt idx="13">
                  <c:v>1.1904761904761904E-2</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numCache>
            </c:numRef>
          </c:val>
          <c:smooth val="0"/>
          <c:extLst>
            <c:ext xmlns:c16="http://schemas.microsoft.com/office/drawing/2014/chart" uri="{C3380CC4-5D6E-409C-BE32-E72D297353CC}">
              <c16:uniqueId val="{00000002-1FFC-4848-A494-AA75E1D3F3A2}"/>
            </c:ext>
          </c:extLst>
        </c:ser>
        <c:ser>
          <c:idx val="0"/>
          <c:order val="2"/>
          <c:tx>
            <c:v>expected - published</c:v>
          </c:tx>
          <c:spPr>
            <a:ln w="3175">
              <a:solidFill>
                <a:schemeClr val="tx1"/>
              </a:solidFill>
            </a:ln>
          </c:spPr>
          <c:marker>
            <c:symbol val="none"/>
          </c:marker>
          <c:cat>
            <c:numRef>
              <c:f>dataToDisplay!$A$15:$A$80</c:f>
              <c:numCache>
                <c:formatCode>General</c:formatCode>
                <c:ptCount val="6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numCache>
            </c:numRef>
          </c:cat>
          <c:val>
            <c:numRef>
              <c:f>dataToDisplay!$L$15:$L$80</c:f>
              <c:numCache>
                <c:formatCode>0.00</c:formatCode>
                <c:ptCount val="66"/>
                <c:pt idx="0">
                  <c:v>0.99999618283980851</c:v>
                </c:pt>
                <c:pt idx="1">
                  <c:v>0.99954274808138888</c:v>
                </c:pt>
                <c:pt idx="2">
                  <c:v>0.99253533564235363</c:v>
                </c:pt>
                <c:pt idx="3">
                  <c:v>0.94802595575149973</c:v>
                </c:pt>
                <c:pt idx="4">
                  <c:v>0.79621945898412794</c:v>
                </c:pt>
                <c:pt idx="5">
                  <c:v>0.52595187372864916</c:v>
                </c:pt>
                <c:pt idx="6">
                  <c:v>0.27677618022584105</c:v>
                </c:pt>
                <c:pt idx="7">
                  <c:v>0.13209695537490151</c:v>
                </c:pt>
                <c:pt idx="8">
                  <c:v>6.3219529146587017E-2</c:v>
                </c:pt>
                <c:pt idx="9">
                  <c:v>3.1573633348588093E-2</c:v>
                </c:pt>
                <c:pt idx="10">
                  <c:v>1.6602390082545715E-2</c:v>
                </c:pt>
                <c:pt idx="11">
                  <c:v>9.172955870407451E-3</c:v>
                </c:pt>
                <c:pt idx="12">
                  <c:v>5.2987298864175525E-3</c:v>
                </c:pt>
                <c:pt idx="13">
                  <c:v>3.1831656063568969E-3</c:v>
                </c:pt>
                <c:pt idx="14">
                  <c:v>1.9791896426532007E-3</c:v>
                </c:pt>
                <c:pt idx="15">
                  <c:v>1.2684059325669406E-3</c:v>
                </c:pt>
                <c:pt idx="16">
                  <c:v>8.3492103163285147E-4</c:v>
                </c:pt>
                <c:pt idx="17">
                  <c:v>5.6280353579185594E-4</c:v>
                </c:pt>
                <c:pt idx="18">
                  <c:v>3.8752168558531253E-4</c:v>
                </c:pt>
                <c:pt idx="19">
                  <c:v>2.719741970161893E-4</c:v>
                </c:pt>
                <c:pt idx="20">
                  <c:v>1.9420006810588752E-4</c:v>
                </c:pt>
                <c:pt idx="21">
                  <c:v>1.4085367054406106E-4</c:v>
                </c:pt>
                <c:pt idx="22">
                  <c:v>1.0362922269346875E-4</c:v>
                </c:pt>
                <c:pt idx="23">
                  <c:v>7.7244183021130119E-5</c:v>
                </c:pt>
                <c:pt idx="24">
                  <c:v>5.8271592704217667E-5</c:v>
                </c:pt>
                <c:pt idx="25">
                  <c:v>4.4447535424430029E-5</c:v>
                </c:pt>
                <c:pt idx="26">
                  <c:v>3.4251239244609266E-5</c:v>
                </c:pt>
                <c:pt idx="27">
                  <c:v>2.6645273214609411E-5</c:v>
                </c:pt>
                <c:pt idx="28">
                  <c:v>2.0911765432285456E-5</c:v>
                </c:pt>
                <c:pt idx="29">
                  <c:v>1.6547352017837191E-5</c:v>
                </c:pt>
                <c:pt idx="30">
                  <c:v>1.3194706364960673E-5</c:v>
                </c:pt>
                <c:pt idx="31">
                  <c:v>1.0597239597065489E-5</c:v>
                </c:pt>
                <c:pt idx="32">
                  <c:v>8.568710694878412E-6</c:v>
                </c:pt>
                <c:pt idx="33">
                  <c:v>6.9725719731295044E-6</c:v>
                </c:pt>
                <c:pt idx="34">
                  <c:v>5.7077590475129725E-6</c:v>
                </c:pt>
                <c:pt idx="35">
                  <c:v>4.6988020305782641E-6</c:v>
                </c:pt>
                <c:pt idx="36">
                  <c:v>3.8888694372518628E-6</c:v>
                </c:pt>
                <c:pt idx="37">
                  <c:v>3.2348251927105665E-6</c:v>
                </c:pt>
                <c:pt idx="38">
                  <c:v>2.7036823786463771E-6</c:v>
                </c:pt>
                <c:pt idx="39">
                  <c:v>2.2700359247895818E-6</c:v>
                </c:pt>
                <c:pt idx="40">
                  <c:v>1.9141880217565799E-6</c:v>
                </c:pt>
                <c:pt idx="41">
                  <c:v>1.6207681814428554E-6</c:v>
                </c:pt>
                <c:pt idx="42">
                  <c:v>1.3777095603240141E-6</c:v>
                </c:pt>
                <c:pt idx="43">
                  <c:v>1.1754839795985461E-6</c:v>
                </c:pt>
                <c:pt idx="44">
                  <c:v>1.0065262634473271E-6</c:v>
                </c:pt>
                <c:pt idx="45">
                  <c:v>8.6479815197826326E-7</c:v>
                </c:pt>
                <c:pt idx="46">
                  <c:v>7.454558434982772E-7</c:v>
                </c:pt>
                <c:pt idx="47">
                  <c:v>6.4459499959923505E-7</c:v>
                </c:pt>
                <c:pt idx="48">
                  <c:v>5.5905402784883762E-7</c:v>
                </c:pt>
                <c:pt idx="49">
                  <c:v>4.8626147719499357E-7</c:v>
                </c:pt>
                <c:pt idx="50">
                  <c:v>4.2411702472211488E-7</c:v>
                </c:pt>
                <c:pt idx="51">
                  <c:v>3.7089818438751365E-7</c:v>
                </c:pt>
                <c:pt idx="52">
                  <c:v>3.2518682024917922E-7</c:v>
                </c:pt>
                <c:pt idx="53">
                  <c:v>2.8581098754365541E-7</c:v>
                </c:pt>
                <c:pt idx="54">
                  <c:v>2.5179869556080092E-7</c:v>
                </c:pt>
                <c:pt idx="55">
                  <c:v>2.2234098906448452E-7</c:v>
                </c:pt>
                <c:pt idx="56">
                  <c:v>1.9676234619403488E-7</c:v>
                </c:pt>
                <c:pt idx="57">
                  <c:v>1.7449684730497239E-7</c:v>
                </c:pt>
                <c:pt idx="58">
                  <c:v>1.5506891515304488E-7</c:v>
                </c:pt>
                <c:pt idx="59">
                  <c:v>1.3807768983742363E-7</c:v>
                </c:pt>
                <c:pt idx="60">
                  <c:v>1.2318430908653255E-7</c:v>
                </c:pt>
                <c:pt idx="61">
                  <c:v>1.1010151435009163E-7</c:v>
                </c:pt>
                <c:pt idx="62">
                  <c:v>9.8585131391715208E-8</c:v>
                </c:pt>
                <c:pt idx="63">
                  <c:v>8.8427062339135887E-8</c:v>
                </c:pt>
                <c:pt idx="64">
                  <c:v>7.9449504752915345E-8</c:v>
                </c:pt>
                <c:pt idx="65">
                  <c:v>7.1500166010096677E-8</c:v>
                </c:pt>
              </c:numCache>
            </c:numRef>
          </c:val>
          <c:smooth val="0"/>
          <c:extLst>
            <c:ext xmlns:c16="http://schemas.microsoft.com/office/drawing/2014/chart" uri="{C3380CC4-5D6E-409C-BE32-E72D297353CC}">
              <c16:uniqueId val="{00000003-1FFC-4848-A494-AA75E1D3F3A2}"/>
            </c:ext>
          </c:extLst>
        </c:ser>
        <c:ser>
          <c:idx val="7"/>
          <c:order val="3"/>
          <c:tx>
            <c:v>expected - updated</c:v>
          </c:tx>
          <c:spPr>
            <a:ln w="25400">
              <a:solidFill>
                <a:schemeClr val="tx1"/>
              </a:solidFill>
            </a:ln>
          </c:spPr>
          <c:marker>
            <c:symbol val="none"/>
          </c:marker>
          <c:val>
            <c:numRef>
              <c:f>dataToDisplay!$M$15:$M$80</c:f>
              <c:numCache>
                <c:formatCode>0.00</c:formatCode>
                <c:ptCount val="66"/>
                <c:pt idx="0">
                  <c:v>0.99999999984319221</c:v>
                </c:pt>
                <c:pt idx="1">
                  <c:v>0.99999967572609016</c:v>
                </c:pt>
                <c:pt idx="2">
                  <c:v>0.99997179221236276</c:v>
                </c:pt>
                <c:pt idx="3">
                  <c:v>0.99932986024047676</c:v>
                </c:pt>
                <c:pt idx="4">
                  <c:v>0.99222973834307382</c:v>
                </c:pt>
                <c:pt idx="5">
                  <c:v>0.94488082795516537</c:v>
                </c:pt>
                <c:pt idx="6">
                  <c:v>0.75836667512325184</c:v>
                </c:pt>
                <c:pt idx="7">
                  <c:v>0.41897826029213436</c:v>
                </c:pt>
                <c:pt idx="8">
                  <c:v>0.1646221217867484</c:v>
                </c:pt>
                <c:pt idx="9">
                  <c:v>5.8158102611067464E-2</c:v>
                </c:pt>
                <c:pt idx="10">
                  <c:v>2.1156625315567168E-2</c:v>
                </c:pt>
                <c:pt idx="11">
                  <c:v>8.221379984533983E-3</c:v>
                </c:pt>
                <c:pt idx="12">
                  <c:v>3.4211475742579323E-3</c:v>
                </c:pt>
                <c:pt idx="13">
                  <c:v>1.5153725687464537E-3</c:v>
                </c:pt>
                <c:pt idx="14">
                  <c:v>7.0934077339701584E-4</c:v>
                </c:pt>
                <c:pt idx="15">
                  <c:v>3.4858068693555122E-4</c:v>
                </c:pt>
                <c:pt idx="16">
                  <c:v>1.7880931545199985E-4</c:v>
                </c:pt>
                <c:pt idx="17">
                  <c:v>9.5283887791230981E-5</c:v>
                </c:pt>
                <c:pt idx="18">
                  <c:v>5.2531191072846539E-5</c:v>
                </c:pt>
                <c:pt idx="19">
                  <c:v>2.9858974192498167E-5</c:v>
                </c:pt>
                <c:pt idx="20">
                  <c:v>1.7446219585437461E-5</c:v>
                </c:pt>
                <c:pt idx="21">
                  <c:v>1.0451636039743306E-5</c:v>
                </c:pt>
                <c:pt idx="22">
                  <c:v>6.4055887923908372E-6</c:v>
                </c:pt>
                <c:pt idx="23">
                  <c:v>4.0085182606564018E-6</c:v>
                </c:pt>
                <c:pt idx="24">
                  <c:v>2.5569359981547635E-6</c:v>
                </c:pt>
                <c:pt idx="25">
                  <c:v>1.6600266030675215E-6</c:v>
                </c:pt>
                <c:pt idx="26">
                  <c:v>1.0954466945767294E-6</c:v>
                </c:pt>
                <c:pt idx="27">
                  <c:v>7.3389401755719064E-7</c:v>
                </c:pt>
                <c:pt idx="28">
                  <c:v>4.9863235807023898E-7</c:v>
                </c:pt>
                <c:pt idx="29">
                  <c:v>3.4325634590270937E-7</c:v>
                </c:pt>
                <c:pt idx="30">
                  <c:v>2.3920729697035625E-7</c:v>
                </c:pt>
                <c:pt idx="31">
                  <c:v>1.6862046747778692E-7</c:v>
                </c:pt>
                <c:pt idx="32">
                  <c:v>1.2014885530930997E-7</c:v>
                </c:pt>
                <c:pt idx="33">
                  <c:v>8.648153582146989E-8</c:v>
                </c:pt>
                <c:pt idx="34">
                  <c:v>6.2844424775221341E-8</c:v>
                </c:pt>
                <c:pt idx="35">
                  <c:v>4.6080423254934999E-8</c:v>
                </c:pt>
                <c:pt idx="36">
                  <c:v>3.4076769739321833E-8</c:v>
                </c:pt>
                <c:pt idx="37">
                  <c:v>2.5403624204223263E-8</c:v>
                </c:pt>
                <c:pt idx="38">
                  <c:v>1.9082999291875069E-8</c:v>
                </c:pt>
                <c:pt idx="39">
                  <c:v>1.4439211382111239E-8</c:v>
                </c:pt>
                <c:pt idx="40">
                  <c:v>1.1000965915997085E-8</c:v>
                </c:pt>
                <c:pt idx="41">
                  <c:v>8.4365432417854436E-9</c:v>
                </c:pt>
                <c:pt idx="42">
                  <c:v>6.5104446278496653E-9</c:v>
                </c:pt>
                <c:pt idx="43">
                  <c:v>5.054107132806962E-9</c:v>
                </c:pt>
                <c:pt idx="44">
                  <c:v>3.945932025573029E-9</c:v>
                </c:pt>
                <c:pt idx="45">
                  <c:v>3.0975438880531669E-9</c:v>
                </c:pt>
                <c:pt idx="46">
                  <c:v>2.4442544654945664E-9</c:v>
                </c:pt>
                <c:pt idx="47">
                  <c:v>1.9383903371306133E-9</c:v>
                </c:pt>
                <c:pt idx="48">
                  <c:v>1.5445877910025274E-9</c:v>
                </c:pt>
                <c:pt idx="49">
                  <c:v>1.2364500534545186E-9</c:v>
                </c:pt>
                <c:pt idx="50">
                  <c:v>9.9415542464953432E-10</c:v>
                </c:pt>
                <c:pt idx="51">
                  <c:v>8.027335463012264E-10</c:v>
                </c:pt>
                <c:pt idx="52">
                  <c:v>6.5081540157052586E-10</c:v>
                </c:pt>
                <c:pt idx="53">
                  <c:v>5.2972115582861079E-10</c:v>
                </c:pt>
                <c:pt idx="54">
                  <c:v>4.3279035910614994E-10</c:v>
                </c:pt>
                <c:pt idx="55">
                  <c:v>3.5488634253511009E-10</c:v>
                </c:pt>
                <c:pt idx="56">
                  <c:v>2.9202940066141991E-10</c:v>
                </c:pt>
                <c:pt idx="57">
                  <c:v>2.4112167817946784E-10</c:v>
                </c:pt>
                <c:pt idx="58">
                  <c:v>1.99741445605639E-10</c:v>
                </c:pt>
                <c:pt idx="59">
                  <c:v>1.6598711294335544E-10</c:v>
                </c:pt>
                <c:pt idx="60">
                  <c:v>1.3835965706476827E-10</c:v>
                </c:pt>
                <c:pt idx="61">
                  <c:v>1.1567247160115812E-10</c:v>
                </c:pt>
                <c:pt idx="62">
                  <c:v>9.6982977204618237E-11</c:v>
                </c:pt>
                <c:pt idx="63">
                  <c:v>8.1539108798267534E-11</c:v>
                </c:pt>
                <c:pt idx="64">
                  <c:v>6.8739236525061642E-11</c:v>
                </c:pt>
                <c:pt idx="65">
                  <c:v>5.8099858257776305E-11</c:v>
                </c:pt>
              </c:numCache>
            </c:numRef>
          </c:val>
          <c:smooth val="0"/>
          <c:extLst>
            <c:ext xmlns:c16="http://schemas.microsoft.com/office/drawing/2014/chart" uri="{C3380CC4-5D6E-409C-BE32-E72D297353CC}">
              <c16:uniqueId val="{00000007-1FFC-4848-A494-AA75E1D3F3A2}"/>
            </c:ext>
          </c:extLst>
        </c:ser>
        <c:dLbls>
          <c:showLegendKey val="0"/>
          <c:showVal val="0"/>
          <c:showCatName val="0"/>
          <c:showSerName val="0"/>
          <c:showPercent val="0"/>
          <c:showBubbleSize val="0"/>
        </c:dLbls>
        <c:marker val="1"/>
        <c:smooth val="0"/>
        <c:axId val="157848704"/>
        <c:axId val="157850240"/>
      </c:lineChart>
      <c:catAx>
        <c:axId val="15784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850240"/>
        <c:crosses val="autoZero"/>
        <c:auto val="1"/>
        <c:lblAlgn val="ctr"/>
        <c:lblOffset val="100"/>
        <c:noMultiLvlLbl val="0"/>
      </c:catAx>
      <c:valAx>
        <c:axId val="1578502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84870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082417296847795E-2"/>
          <c:y val="3.7510656436487641E-2"/>
          <c:w val="0.94879107005188712"/>
          <c:h val="0.79142686449296318"/>
        </c:manualLayout>
      </c:layout>
      <c:lineChart>
        <c:grouping val="standard"/>
        <c:varyColors val="0"/>
        <c:ser>
          <c:idx val="1"/>
          <c:order val="0"/>
          <c:tx>
            <c:v>observed - Essentia</c:v>
          </c:tx>
          <c:spPr>
            <a:ln w="19050">
              <a:noFill/>
            </a:ln>
          </c:spPr>
          <c:marker>
            <c:symbol val="dash"/>
            <c:size val="4"/>
            <c:spPr>
              <a:solidFill>
                <a:schemeClr val="tx1"/>
              </a:solidFill>
              <a:ln w="9525">
                <a:solidFill>
                  <a:schemeClr val="tx1"/>
                </a:solidFill>
              </a:ln>
              <a:effectLst/>
            </c:spPr>
          </c:marker>
          <c:errBars>
            <c:errDir val="y"/>
            <c:errBarType val="both"/>
            <c:errValType val="cust"/>
            <c:noEndCap val="0"/>
            <c:plus>
              <c:numRef>
                <c:f>dataToDisplay!$AL$15:$AL$80</c:f>
                <c:numCache>
                  <c:formatCode>General</c:formatCode>
                  <c:ptCount val="66"/>
                  <c:pt idx="0">
                    <c:v>0</c:v>
                  </c:pt>
                  <c:pt idx="1">
                    <c:v>0</c:v>
                  </c:pt>
                  <c:pt idx="2">
                    <c:v>0</c:v>
                  </c:pt>
                  <c:pt idx="3">
                    <c:v>0</c:v>
                  </c:pt>
                  <c:pt idx="4">
                    <c:v>8.0568432986755797E-2</c:v>
                  </c:pt>
                  <c:pt idx="5">
                    <c:v>1.6082897096979576E-2</c:v>
                  </c:pt>
                  <c:pt idx="6">
                    <c:v>5.962024047520198E-2</c:v>
                  </c:pt>
                  <c:pt idx="7">
                    <c:v>6.2307038859714059E-2</c:v>
                  </c:pt>
                  <c:pt idx="8">
                    <c:v>1.8172966234709431E-2</c:v>
                  </c:pt>
                  <c:pt idx="9">
                    <c:v>4.6114842227570271E-2</c:v>
                  </c:pt>
                  <c:pt idx="10">
                    <c:v>6.2758048051052173E-2</c:v>
                  </c:pt>
                  <c:pt idx="11">
                    <c:v>8.2196935718772436E-3</c:v>
                  </c:pt>
                  <c:pt idx="12">
                    <c:v>2.2995393878718302E-2</c:v>
                  </c:pt>
                  <c:pt idx="13">
                    <c:v>4.2382886168540981E-2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plus>
            <c:minus>
              <c:numRef>
                <c:f>dataToDisplay!$AK$15:$AK$80</c:f>
                <c:numCache>
                  <c:formatCode>General</c:formatCode>
                  <c:ptCount val="66"/>
                  <c:pt idx="0">
                    <c:v>0</c:v>
                  </c:pt>
                  <c:pt idx="1">
                    <c:v>0</c:v>
                  </c:pt>
                  <c:pt idx="2">
                    <c:v>0</c:v>
                  </c:pt>
                  <c:pt idx="3">
                    <c:v>0</c:v>
                  </c:pt>
                  <c:pt idx="4">
                    <c:v>5.4175709365742356E-2</c:v>
                  </c:pt>
                  <c:pt idx="5">
                    <c:v>1.4744654171378102E-2</c:v>
                  </c:pt>
                  <c:pt idx="6">
                    <c:v>4.9934271218198489E-2</c:v>
                  </c:pt>
                  <c:pt idx="7">
                    <c:v>5.2996357558320495E-2</c:v>
                  </c:pt>
                  <c:pt idx="8">
                    <c:v>1.6948698059292333E-2</c:v>
                  </c:pt>
                  <c:pt idx="9">
                    <c:v>3.2738270747731626E-2</c:v>
                  </c:pt>
                  <c:pt idx="10">
                    <c:v>1.392409671391112E-2</c:v>
                  </c:pt>
                  <c:pt idx="11">
                    <c:v>6.7115432681951991E-3</c:v>
                  </c:pt>
                  <c:pt idx="12">
                    <c:v>4.972876669017608E-3</c:v>
                  </c:pt>
                  <c:pt idx="13">
                    <c:v>2.0441676581909676E-2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minus>
            <c:spPr>
              <a:noFill/>
              <a:ln w="9525" cap="flat" cmpd="sng" algn="ctr">
                <a:solidFill>
                  <a:schemeClr val="tx1">
                    <a:lumMod val="65000"/>
                    <a:lumOff val="35000"/>
                  </a:schemeClr>
                </a:solidFill>
                <a:round/>
              </a:ln>
              <a:effectLst/>
            </c:spPr>
          </c:errBars>
          <c:val>
            <c:numRef>
              <c:f>dataToDisplay!$AJ$15:$AJ$80</c:f>
              <c:numCache>
                <c:formatCode>General</c:formatCode>
                <c:ptCount val="66"/>
                <c:pt idx="0">
                  <c:v>-1</c:v>
                </c:pt>
                <c:pt idx="1">
                  <c:v>-1</c:v>
                </c:pt>
                <c:pt idx="2">
                  <c:v>-1</c:v>
                </c:pt>
                <c:pt idx="3">
                  <c:v>-1</c:v>
                </c:pt>
                <c:pt idx="4">
                  <c:v>0.10638297872340426</c:v>
                </c:pt>
                <c:pt idx="5">
                  <c:v>0.11482132396016403</c:v>
                </c:pt>
                <c:pt idx="6">
                  <c:v>0.17733990147783252</c:v>
                </c:pt>
                <c:pt idx="7">
                  <c:v>0.19696969696969696</c:v>
                </c:pt>
                <c:pt idx="8">
                  <c:v>0.15352449223416964</c:v>
                </c:pt>
                <c:pt idx="9">
                  <c:v>7.575757575757576E-2</c:v>
                </c:pt>
                <c:pt idx="10">
                  <c:v>1.4285714285714285E-2</c:v>
                </c:pt>
                <c:pt idx="11">
                  <c:v>2.6274303730951128E-2</c:v>
                </c:pt>
                <c:pt idx="12">
                  <c:v>5.1020408163265302E-3</c:v>
                </c:pt>
                <c:pt idx="13">
                  <c:v>2.8169014084507043E-2</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numCache>
            </c:numRef>
          </c:val>
          <c:smooth val="0"/>
          <c:extLst>
            <c:ext xmlns:c16="http://schemas.microsoft.com/office/drawing/2014/chart" uri="{C3380CC4-5D6E-409C-BE32-E72D297353CC}">
              <c16:uniqueId val="{00000000-9314-4D36-9A3F-DE2E62D4E59F}"/>
            </c:ext>
          </c:extLst>
        </c:ser>
        <c:ser>
          <c:idx val="5"/>
          <c:order val="1"/>
          <c:tx>
            <c:v>observed - RI</c:v>
          </c:tx>
          <c:spPr>
            <a:ln w="19050">
              <a:noFill/>
            </a:ln>
          </c:spPr>
          <c:marker>
            <c:symbol val="dash"/>
            <c:size val="5"/>
            <c:spPr>
              <a:ln w="15875">
                <a:solidFill>
                  <a:srgbClr val="00B0F0"/>
                </a:solidFill>
              </a:ln>
            </c:spPr>
          </c:marker>
          <c:errBars>
            <c:errDir val="y"/>
            <c:errBarType val="both"/>
            <c:errValType val="cust"/>
            <c:noEndCap val="0"/>
            <c:plus>
              <c:numRef>
                <c:f>dataToDisplay!$AR$15:$AR$80</c:f>
                <c:numCache>
                  <c:formatCode>General</c:formatCode>
                  <c:ptCount val="66"/>
                  <c:pt idx="0">
                    <c:v>0</c:v>
                  </c:pt>
                  <c:pt idx="1">
                    <c:v>0</c:v>
                  </c:pt>
                  <c:pt idx="2">
                    <c:v>0</c:v>
                  </c:pt>
                  <c:pt idx="3">
                    <c:v>0</c:v>
                  </c:pt>
                  <c:pt idx="4">
                    <c:v>0</c:v>
                  </c:pt>
                  <c:pt idx="5">
                    <c:v>0</c:v>
                  </c:pt>
                  <c:pt idx="6">
                    <c:v>0</c:v>
                  </c:pt>
                  <c:pt idx="7">
                    <c:v>0</c:v>
                  </c:pt>
                  <c:pt idx="8">
                    <c:v>1.2436482435305596E-2</c:v>
                  </c:pt>
                  <c:pt idx="9">
                    <c:v>2.9285569152757651E-2</c:v>
                  </c:pt>
                  <c:pt idx="10">
                    <c:v>4.2587092571780942E-2</c:v>
                  </c:pt>
                  <c:pt idx="11">
                    <c:v>1.6346156282122146E-2</c:v>
                  </c:pt>
                  <c:pt idx="12">
                    <c:v>6.6106393154498067E-2</c:v>
                  </c:pt>
                  <c:pt idx="13">
                    <c:v>6.9837923752782027E-2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plus>
            <c:minus>
              <c:numRef>
                <c:f>dataToDisplay!$AQ$15:$AQ$80</c:f>
                <c:numCache>
                  <c:formatCode>General</c:formatCode>
                  <c:ptCount val="66"/>
                  <c:pt idx="0">
                    <c:v>0</c:v>
                  </c:pt>
                  <c:pt idx="1">
                    <c:v>0</c:v>
                  </c:pt>
                  <c:pt idx="2">
                    <c:v>0</c:v>
                  </c:pt>
                  <c:pt idx="3">
                    <c:v>0</c:v>
                  </c:pt>
                  <c:pt idx="4">
                    <c:v>0</c:v>
                  </c:pt>
                  <c:pt idx="5">
                    <c:v>0</c:v>
                  </c:pt>
                  <c:pt idx="6">
                    <c:v>0</c:v>
                  </c:pt>
                  <c:pt idx="7">
                    <c:v>0</c:v>
                  </c:pt>
                  <c:pt idx="8">
                    <c:v>1.1876302405504635E-2</c:v>
                  </c:pt>
                  <c:pt idx="9">
                    <c:v>2.3463829945877313E-2</c:v>
                  </c:pt>
                  <c:pt idx="10">
                    <c:v>2.3763665600968244E-2</c:v>
                  </c:pt>
                  <c:pt idx="11">
                    <c:v>1.2999961842173127E-2</c:v>
                  </c:pt>
                  <c:pt idx="12">
                    <c:v>4.1176482933242664E-2</c:v>
                  </c:pt>
                  <c:pt idx="13">
                    <c:v>3.4493975348550407E-2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minus>
            <c:spPr>
              <a:ln>
                <a:solidFill>
                  <a:srgbClr val="00B0F0"/>
                </a:solidFill>
              </a:ln>
            </c:spPr>
          </c:errBars>
          <c:val>
            <c:numRef>
              <c:f>dataToDisplay!$AP$15:$AP$80</c:f>
              <c:numCache>
                <c:formatCode>General</c:formatCode>
                <c:ptCount val="66"/>
                <c:pt idx="0">
                  <c:v>-1</c:v>
                </c:pt>
                <c:pt idx="1">
                  <c:v>-1</c:v>
                </c:pt>
                <c:pt idx="2">
                  <c:v>-1</c:v>
                </c:pt>
                <c:pt idx="3">
                  <c:v>-1</c:v>
                </c:pt>
                <c:pt idx="4">
                  <c:v>0</c:v>
                </c:pt>
                <c:pt idx="5">
                  <c:v>0</c:v>
                </c:pt>
                <c:pt idx="6">
                  <c:v>0</c:v>
                </c:pt>
                <c:pt idx="7">
                  <c:v>0</c:v>
                </c:pt>
                <c:pt idx="8">
                  <c:v>0.1597086018492575</c:v>
                </c:pt>
                <c:pt idx="9">
                  <c:v>7.9365079365079361E-2</c:v>
                </c:pt>
                <c:pt idx="10">
                  <c:v>3.7735849056603772E-2</c:v>
                </c:pt>
                <c:pt idx="11">
                  <c:v>4.457831325301205E-2</c:v>
                </c:pt>
                <c:pt idx="12">
                  <c:v>7.3394495412844041E-2</c:v>
                </c:pt>
                <c:pt idx="13">
                  <c:v>4.7619047619047616E-2</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numCache>
            </c:numRef>
          </c:val>
          <c:smooth val="0"/>
          <c:extLst>
            <c:ext xmlns:c16="http://schemas.microsoft.com/office/drawing/2014/chart" uri="{C3380CC4-5D6E-409C-BE32-E72D297353CC}">
              <c16:uniqueId val="{00000001-9314-4D36-9A3F-DE2E62D4E59F}"/>
            </c:ext>
          </c:extLst>
        </c:ser>
        <c:ser>
          <c:idx val="0"/>
          <c:order val="2"/>
          <c:tx>
            <c:v>expected - published</c:v>
          </c:tx>
          <c:spPr>
            <a:ln w="3175">
              <a:solidFill>
                <a:schemeClr val="tx1"/>
              </a:solidFill>
            </a:ln>
          </c:spPr>
          <c:marker>
            <c:symbol val="none"/>
          </c:marker>
          <c:val>
            <c:numRef>
              <c:f>dataToDisplay!$G$15:$G$80</c:f>
              <c:numCache>
                <c:formatCode>0.00</c:formatCode>
                <c:ptCount val="66"/>
                <c:pt idx="0">
                  <c:v>2.8315461381156481E-6</c:v>
                </c:pt>
                <c:pt idx="1">
                  <c:v>3.3914695776471326E-4</c:v>
                </c:pt>
                <c:pt idx="2">
                  <c:v>5.5265159211422832E-3</c:v>
                </c:pt>
                <c:pt idx="3">
                  <c:v>3.8015924604966056E-2</c:v>
                </c:pt>
                <c:pt idx="4">
                  <c:v>0.141793081212367</c:v>
                </c:pt>
                <c:pt idx="5">
                  <c:v>0.28525953385523006</c:v>
                </c:pt>
                <c:pt idx="6">
                  <c:v>0.32034648367615992</c:v>
                </c:pt>
                <c:pt idx="7">
                  <c:v>0.23875962161078357</c:v>
                </c:pt>
                <c:pt idx="8">
                  <c:v>0.14398881023512611</c:v>
                </c:pt>
                <c:pt idx="9">
                  <c:v>8.0538084961183753E-2</c:v>
                </c:pt>
                <c:pt idx="10">
                  <c:v>4.4769533349671042E-2</c:v>
                </c:pt>
                <c:pt idx="11">
                  <c:v>2.5440689257181015E-2</c:v>
                </c:pt>
                <c:pt idx="12">
                  <c:v>1.4914942011071464E-2</c:v>
                </c:pt>
                <c:pt idx="13">
                  <c:v>9.0331556327691853E-3</c:v>
                </c:pt>
                <c:pt idx="14">
                  <c:v>5.6426488093798133E-3</c:v>
                </c:pt>
                <c:pt idx="15">
                  <c:v>3.6261501223718851E-3</c:v>
                </c:pt>
                <c:pt idx="16">
                  <c:v>2.3908955041016533E-3</c:v>
                </c:pt>
                <c:pt idx="17">
                  <c:v>1.6133519123208151E-3</c:v>
                </c:pt>
                <c:pt idx="18">
                  <c:v>1.1116366554226875E-3</c:v>
                </c:pt>
                <c:pt idx="19">
                  <c:v>7.8052852530507977E-4</c:v>
                </c:pt>
                <c:pt idx="20">
                  <c:v>5.5749530088533561E-4</c:v>
                </c:pt>
                <c:pt idx="21">
                  <c:v>4.0443590194527701E-4</c:v>
                </c:pt>
                <c:pt idx="22">
                  <c:v>2.9759550628916109E-4</c:v>
                </c:pt>
                <c:pt idx="23">
                  <c:v>2.2184736976227359E-4</c:v>
                </c:pt>
                <c:pt idx="24">
                  <c:v>1.6736987654353275E-4</c:v>
                </c:pt>
                <c:pt idx="25">
                  <c:v>1.27670729937579E-4</c:v>
                </c:pt>
                <c:pt idx="26">
                  <c:v>9.8386858701116076E-5</c:v>
                </c:pt>
                <c:pt idx="27">
                  <c:v>7.6540937155034072E-5</c:v>
                </c:pt>
                <c:pt idx="28">
                  <c:v>6.007225564874652E-5</c:v>
                </c:pt>
                <c:pt idx="29">
                  <c:v>4.7535611738536154E-5</c:v>
                </c:pt>
                <c:pt idx="30">
                  <c:v>3.790495192135257E-5</c:v>
                </c:pt>
                <c:pt idx="31">
                  <c:v>3.0443413222114302E-5</c:v>
                </c:pt>
                <c:pt idx="32">
                  <c:v>2.4616113228126402E-5</c:v>
                </c:pt>
                <c:pt idx="33">
                  <c:v>2.0030864419040562E-5</c:v>
                </c:pt>
                <c:pt idx="34">
                  <c:v>1.6397379346111407E-5</c:v>
                </c:pt>
                <c:pt idx="35">
                  <c:v>1.3498877544537713E-5</c:v>
                </c:pt>
                <c:pt idx="36">
                  <c:v>1.1172110815249603E-5</c:v>
                </c:pt>
                <c:pt idx="37">
                  <c:v>9.2931680137908756E-6</c:v>
                </c:pt>
                <c:pt idx="38">
                  <c:v>7.7672902827341517E-6</c:v>
                </c:pt>
                <c:pt idx="39">
                  <c:v>6.5214973962168798E-6</c:v>
                </c:pt>
                <c:pt idx="40">
                  <c:v>5.499203456382773E-6</c:v>
                </c:pt>
                <c:pt idx="41">
                  <c:v>4.6562532064475803E-6</c:v>
                </c:pt>
                <c:pt idx="42">
                  <c:v>3.9579815730439449E-6</c:v>
                </c:pt>
                <c:pt idx="43">
                  <c:v>3.3770162508606205E-6</c:v>
                </c:pt>
                <c:pt idx="44">
                  <c:v>2.8916240730758602E-6</c:v>
                </c:pt>
                <c:pt idx="45">
                  <c:v>2.4844582978689189E-6</c:v>
                </c:pt>
                <c:pt idx="46">
                  <c:v>2.1416035728138993E-6</c:v>
                </c:pt>
                <c:pt idx="47">
                  <c:v>1.8518434131697958E-6</c:v>
                </c:pt>
                <c:pt idx="48">
                  <c:v>1.6060950871477075E-6</c:v>
                </c:pt>
                <c:pt idx="49">
                  <c:v>1.3969712243655508E-6</c:v>
                </c:pt>
                <c:pt idx="50">
                  <c:v>1.2184379178936666E-6</c:v>
                </c:pt>
                <c:pt idx="51">
                  <c:v>1.0655467200804125E-6</c:v>
                </c:pt>
                <c:pt idx="52">
                  <c:v>9.3422353009131598E-7</c:v>
                </c:pt>
                <c:pt idx="53">
                  <c:v>8.211015140036082E-7</c:v>
                </c:pt>
                <c:pt idx="54">
                  <c:v>7.233882753920895E-7</c:v>
                </c:pt>
                <c:pt idx="55">
                  <c:v>6.3875979416927464E-7</c:v>
                </c:pt>
                <c:pt idx="56">
                  <c:v>5.6527538505601882E-7</c:v>
                </c:pt>
                <c:pt idx="57">
                  <c:v>5.0130923423541418E-7</c:v>
                </c:pt>
                <c:pt idx="58">
                  <c:v>4.4549506839075548E-7</c:v>
                </c:pt>
                <c:pt idx="59">
                  <c:v>3.9668126838865447E-7</c:v>
                </c:pt>
                <c:pt idx="60">
                  <c:v>3.5389432462284987E-7</c:v>
                </c:pt>
                <c:pt idx="61">
                  <c:v>3.1630897900924992E-7</c:v>
                </c:pt>
                <c:pt idx="62">
                  <c:v>2.832237486760647E-7</c:v>
                </c:pt>
                <c:pt idx="63">
                  <c:v>2.540407942897005E-7</c:v>
                </c:pt>
                <c:pt idx="64">
                  <c:v>2.2824931011911076E-7</c:v>
                </c:pt>
                <c:pt idx="65">
                  <c:v>2.0541177869759508E-7</c:v>
                </c:pt>
              </c:numCache>
            </c:numRef>
          </c:val>
          <c:smooth val="0"/>
          <c:extLst>
            <c:ext xmlns:c16="http://schemas.microsoft.com/office/drawing/2014/chart" uri="{C3380CC4-5D6E-409C-BE32-E72D297353CC}">
              <c16:uniqueId val="{00000003-9314-4D36-9A3F-DE2E62D4E59F}"/>
            </c:ext>
          </c:extLst>
        </c:ser>
        <c:ser>
          <c:idx val="7"/>
          <c:order val="3"/>
          <c:tx>
            <c:v>expected - updated</c:v>
          </c:tx>
          <c:spPr>
            <a:ln w="25400">
              <a:solidFill>
                <a:schemeClr val="tx1"/>
              </a:solidFill>
            </a:ln>
          </c:spPr>
          <c:marker>
            <c:symbol val="none"/>
          </c:marker>
          <c:val>
            <c:numRef>
              <c:f>dataToDisplay!$H$15:$H$80</c:f>
              <c:numCache>
                <c:formatCode>0.00</c:formatCode>
                <c:ptCount val="66"/>
                <c:pt idx="0">
                  <c:v>1.1281520162498282E-10</c:v>
                </c:pt>
                <c:pt idx="1">
                  <c:v>2.3329854148546048E-7</c:v>
                </c:pt>
                <c:pt idx="2">
                  <c:v>2.0293905962698311E-5</c:v>
                </c:pt>
                <c:pt idx="3">
                  <c:v>4.8204073795721225E-4</c:v>
                </c:pt>
                <c:pt idx="4">
                  <c:v>5.5780523947270844E-3</c:v>
                </c:pt>
                <c:pt idx="5">
                  <c:v>3.9016894171481797E-2</c:v>
                </c:pt>
                <c:pt idx="6">
                  <c:v>0.15957816643417588</c:v>
                </c:pt>
                <c:pt idx="7">
                  <c:v>0.30093489250039762</c:v>
                </c:pt>
                <c:pt idx="8">
                  <c:v>0.24797689019074531</c:v>
                </c:pt>
                <c:pt idx="9">
                  <c:v>0.12223710609610317</c:v>
                </c:pt>
                <c:pt idx="10">
                  <c:v>5.0373546919397993E-2</c:v>
                </c:pt>
                <c:pt idx="11">
                  <c:v>2.0477962612344247E-2</c:v>
                </c:pt>
                <c:pt idx="12">
                  <c:v>8.6671889155731652E-3</c:v>
                </c:pt>
                <c:pt idx="13">
                  <c:v>3.8651355491299277E-3</c:v>
                </c:pt>
                <c:pt idx="14">
                  <c:v>1.8144533651602845E-3</c:v>
                </c:pt>
                <c:pt idx="15">
                  <c:v>8.9279593705904325E-4</c:v>
                </c:pt>
                <c:pt idx="16">
                  <c:v>4.5824920806025737E-4</c:v>
                </c:pt>
                <c:pt idx="17">
                  <c:v>2.442644820014328E-4</c:v>
                </c:pt>
                <c:pt idx="18">
                  <c:v>1.3468656421000702E-4</c:v>
                </c:pt>
                <c:pt idx="19">
                  <c:v>7.6562658364198732E-5</c:v>
                </c:pt>
                <c:pt idx="20">
                  <c:v>4.4736568598824356E-5</c:v>
                </c:pt>
                <c:pt idx="21">
                  <c:v>2.6801335816117877E-5</c:v>
                </c:pt>
                <c:pt idx="22">
                  <c:v>1.6426214189402266E-5</c:v>
                </c:pt>
                <c:pt idx="23">
                  <c:v>1.0279358268694416E-5</c:v>
                </c:pt>
                <c:pt idx="24">
                  <c:v>6.5569857681246901E-6</c:v>
                </c:pt>
                <c:pt idx="25">
                  <c:v>4.2569722578100766E-6</c:v>
                </c:pt>
                <c:pt idx="26">
                  <c:v>2.809169181161586E-6</c:v>
                </c:pt>
                <c:pt idx="27">
                  <c:v>1.8820040478262356E-6</c:v>
                </c:pt>
                <c:pt idx="28">
                  <c:v>1.2786981236079242E-6</c:v>
                </c:pt>
                <c:pt idx="29">
                  <c:v>8.8025071243169606E-7</c:v>
                </c:pt>
                <c:pt idx="30">
                  <c:v>6.1342630441885149E-7</c:v>
                </c:pt>
                <c:pt idx="31">
                  <c:v>4.3241262925874935E-7</c:v>
                </c:pt>
                <c:pt idx="32">
                  <c:v>3.081114182679201E-7</c:v>
                </c:pt>
                <c:pt idx="33">
                  <c:v>2.217744962118573E-7</c:v>
                </c:pt>
                <c:pt idx="34">
                  <c:v>1.6115916190440061E-7</c:v>
                </c:pt>
                <c:pt idx="35">
                  <c:v>1.1816931844155221E-7</c:v>
                </c:pt>
                <c:pt idx="36">
                  <c:v>8.7386975544667678E-8</c:v>
                </c:pt>
                <c:pt idx="37">
                  <c:v>6.5145433936208974E-8</c:v>
                </c:pt>
                <c:pt idx="38">
                  <c:v>4.8936729890591835E-8</c:v>
                </c:pt>
                <c:pt idx="39">
                  <c:v>3.7028131005811815E-8</c:v>
                </c:pt>
                <c:pt idx="40">
                  <c:v>2.8211043168191452E-8</c:v>
                </c:pt>
                <c:pt idx="41">
                  <c:v>2.1634798952341328E-8</c:v>
                </c:pt>
                <c:pt idx="42">
                  <c:v>1.6695482774053971E-8</c:v>
                </c:pt>
                <c:pt idx="43">
                  <c:v>1.2960828854602369E-8</c:v>
                </c:pt>
                <c:pt idx="44">
                  <c:v>1.0119007742837027E-8</c:v>
                </c:pt>
                <c:pt idx="45">
                  <c:v>7.9433883914958869E-9</c:v>
                </c:pt>
                <c:pt idx="46">
                  <c:v>6.2680831636185985E-9</c:v>
                </c:pt>
                <c:pt idx="47">
                  <c:v>4.9708375193802112E-9</c:v>
                </c:pt>
                <c:pt idx="48">
                  <c:v>3.9609643343041512E-9</c:v>
                </c:pt>
                <c:pt idx="49">
                  <c:v>3.1707714231998807E-9</c:v>
                </c:pt>
                <c:pt idx="50">
                  <c:v>2.5494274469295419E-9</c:v>
                </c:pt>
                <c:pt idx="51">
                  <c:v>2.0585420035246216E-9</c:v>
                </c:pt>
                <c:pt idx="52">
                  <c:v>1.6689607473807655E-9</c:v>
                </c:pt>
                <c:pt idx="53">
                  <c:v>1.3584251501441713E-9</c:v>
                </c:pt>
                <c:pt idx="54">
                  <c:v>1.1098540975140736E-9</c:v>
                </c:pt>
                <c:pt idx="55">
                  <c:v>9.1007590352631951E-10</c:v>
                </c:pt>
                <c:pt idx="56">
                  <c:v>7.4888462098243735E-10</c:v>
                </c:pt>
                <c:pt idx="57">
                  <c:v>6.183361600520243E-10</c:v>
                </c:pt>
                <c:pt idx="58">
                  <c:v>5.1221993313532721E-10</c:v>
                </c:pt>
                <c:pt idx="59">
                  <c:v>4.2565984070819241E-10</c:v>
                </c:pt>
                <c:pt idx="60">
                  <c:v>3.5481151350325035E-10</c:v>
                </c:pt>
                <c:pt idx="61">
                  <c:v>2.9663238532151581E-10</c:v>
                </c:pt>
                <c:pt idx="62">
                  <c:v>2.4870450143765765E-10</c:v>
                </c:pt>
                <c:pt idx="63">
                  <c:v>2.0910018161401922E-10</c:v>
                </c:pt>
                <c:pt idx="64">
                  <c:v>1.7627588277946415E-10</c:v>
                </c:pt>
                <c:pt idx="65">
                  <c:v>1.489922629716034E-10</c:v>
                </c:pt>
              </c:numCache>
            </c:numRef>
          </c:val>
          <c:smooth val="0"/>
          <c:extLst>
            <c:ext xmlns:c16="http://schemas.microsoft.com/office/drawing/2014/chart" uri="{C3380CC4-5D6E-409C-BE32-E72D297353CC}">
              <c16:uniqueId val="{00000007-9314-4D36-9A3F-DE2E62D4E59F}"/>
            </c:ext>
          </c:extLst>
        </c:ser>
        <c:dLbls>
          <c:showLegendKey val="0"/>
          <c:showVal val="0"/>
          <c:showCatName val="0"/>
          <c:showSerName val="0"/>
          <c:showPercent val="0"/>
          <c:showBubbleSize val="0"/>
        </c:dLbls>
        <c:marker val="1"/>
        <c:smooth val="0"/>
        <c:axId val="158296704"/>
        <c:axId val="158314880"/>
      </c:lineChart>
      <c:catAx>
        <c:axId val="1582967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314880"/>
        <c:crosses val="autoZero"/>
        <c:auto val="1"/>
        <c:lblAlgn val="ctr"/>
        <c:lblOffset val="100"/>
        <c:noMultiLvlLbl val="0"/>
      </c:catAx>
      <c:valAx>
        <c:axId val="15831488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296704"/>
        <c:crosses val="autoZero"/>
        <c:crossBetween val="between"/>
      </c:valAx>
      <c:spPr>
        <a:noFill/>
        <a:ln>
          <a:noFill/>
        </a:ln>
        <a:effectLst/>
      </c:spPr>
    </c:plotArea>
    <c:legend>
      <c:legendPos val="r"/>
      <c:layout>
        <c:manualLayout>
          <c:xMode val="edge"/>
          <c:yMode val="edge"/>
          <c:x val="0.7078770310409207"/>
          <c:y val="6.5291919155266886E-2"/>
          <c:w val="0.27991817599273017"/>
          <c:h val="0.49153597735766902"/>
        </c:manualLayout>
      </c:layout>
      <c:overlay val="0"/>
      <c:spPr>
        <a:solidFill>
          <a:sysClr val="window" lastClr="FFFFFF"/>
        </a:solidFill>
        <a:ln>
          <a:solidFill>
            <a:sysClr val="windowText" lastClr="000000"/>
          </a:solidFill>
        </a:ln>
      </c:sp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082417296847795E-2"/>
          <c:y val="3.7510656436487641E-2"/>
          <c:w val="0.94879107005188712"/>
          <c:h val="0.79142686449296318"/>
        </c:manualLayout>
      </c:layout>
      <c:lineChart>
        <c:grouping val="standard"/>
        <c:varyColors val="0"/>
        <c:ser>
          <c:idx val="1"/>
          <c:order val="0"/>
          <c:tx>
            <c:v>observed - MN</c:v>
          </c:tx>
          <c:spPr>
            <a:ln w="28575" cap="rnd">
              <a:noFill/>
              <a:round/>
            </a:ln>
            <a:effectLst/>
          </c:spPr>
          <c:marker>
            <c:symbol val="dash"/>
            <c:size val="4"/>
            <c:spPr>
              <a:solidFill>
                <a:schemeClr val="tx1"/>
              </a:solidFill>
              <a:ln w="9525">
                <a:solidFill>
                  <a:schemeClr val="tx1"/>
                </a:solidFill>
              </a:ln>
              <a:effectLst/>
            </c:spPr>
          </c:marker>
          <c:errBars>
            <c:errDir val="y"/>
            <c:errBarType val="both"/>
            <c:errValType val="cust"/>
            <c:noEndCap val="0"/>
            <c:plus>
              <c:numRef>
                <c:f>dataToDisplay!$Z$15:$Z$80</c:f>
                <c:numCache>
                  <c:formatCode>General</c:formatCode>
                  <c:ptCount val="66"/>
                  <c:pt idx="0">
                    <c:v>0</c:v>
                  </c:pt>
                  <c:pt idx="1">
                    <c:v>0</c:v>
                  </c:pt>
                  <c:pt idx="2">
                    <c:v>0</c:v>
                  </c:pt>
                  <c:pt idx="3">
                    <c:v>0</c:v>
                  </c:pt>
                  <c:pt idx="4">
                    <c:v>9.1434576455564437E-2</c:v>
                  </c:pt>
                  <c:pt idx="5">
                    <c:v>1.4750901922189086E-2</c:v>
                  </c:pt>
                  <c:pt idx="6">
                    <c:v>6.2700586058956093E-2</c:v>
                  </c:pt>
                  <c:pt idx="7">
                    <c:v>7.162861969783052E-2</c:v>
                  </c:pt>
                  <c:pt idx="8">
                    <c:v>2.2670841161763877E-2</c:v>
                  </c:pt>
                  <c:pt idx="9">
                    <c:v>4.4537814043754786E-2</c:v>
                  </c:pt>
                  <c:pt idx="10">
                    <c:v>4.1355774989613403E-2</c:v>
                  </c:pt>
                  <c:pt idx="11">
                    <c:v>9.1969469372960022E-3</c:v>
                  </c:pt>
                  <c:pt idx="12">
                    <c:v>4.9728766690180226E-3</c:v>
                  </c:pt>
                  <c:pt idx="13">
                    <c:v>2.6591719521187884E-2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plus>
            <c:minus>
              <c:numRef>
                <c:f>dataToDisplay!$Y$15:$Y$80</c:f>
                <c:numCache>
                  <c:formatCode>General</c:formatCode>
                  <c:ptCount val="66"/>
                  <c:pt idx="0">
                    <c:v>0</c:v>
                  </c:pt>
                  <c:pt idx="1">
                    <c:v>0</c:v>
                  </c:pt>
                  <c:pt idx="2">
                    <c:v>0</c:v>
                  </c:pt>
                  <c:pt idx="3">
                    <c:v>0</c:v>
                  </c:pt>
                  <c:pt idx="4">
                    <c:v>6.9674436706209292E-2</c:v>
                  </c:pt>
                  <c:pt idx="5">
                    <c:v>1.3331856212650872E-2</c:v>
                  </c:pt>
                  <c:pt idx="6">
                    <c:v>5.4080655090239876E-2</c:v>
                  </c:pt>
                  <c:pt idx="7">
                    <c:v>7.1782091039325535E-2</c:v>
                  </c:pt>
                  <c:pt idx="8">
                    <c:v>2.3237767384854391E-2</c:v>
                  </c:pt>
                  <c:pt idx="9">
                    <c:v>5.5804640139890949E-2</c:v>
                  </c:pt>
                  <c:pt idx="10">
                    <c:v>8.2751316955122389E-2</c:v>
                  </c:pt>
                  <c:pt idx="11">
                    <c:v>1.0618614253798841E-2</c:v>
                  </c:pt>
                  <c:pt idx="12">
                    <c:v>2.2995393878716852E-2</c:v>
                  </c:pt>
                  <c:pt idx="13">
                    <c:v>4.744429384671045E-2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minus>
            <c:spPr>
              <a:noFill/>
              <a:ln w="9525" cap="flat" cmpd="sng" algn="ctr">
                <a:solidFill>
                  <a:schemeClr val="tx1">
                    <a:lumMod val="65000"/>
                    <a:lumOff val="35000"/>
                  </a:schemeClr>
                </a:solidFill>
                <a:round/>
              </a:ln>
              <a:effectLst/>
            </c:spPr>
          </c:errBars>
          <c:val>
            <c:numRef>
              <c:f>dataToDisplay!$X$15:$X$80</c:f>
              <c:numCache>
                <c:formatCode>General</c:formatCode>
                <c:ptCount val="66"/>
                <c:pt idx="0">
                  <c:v>-1</c:v>
                </c:pt>
                <c:pt idx="1">
                  <c:v>-1</c:v>
                </c:pt>
                <c:pt idx="2">
                  <c:v>-1</c:v>
                </c:pt>
                <c:pt idx="3">
                  <c:v>-1</c:v>
                </c:pt>
                <c:pt idx="4">
                  <c:v>0.1702127659574468</c:v>
                </c:pt>
                <c:pt idx="5">
                  <c:v>9.2560046865846513E-2</c:v>
                </c:pt>
                <c:pt idx="6">
                  <c:v>0.21182266009852216</c:v>
                </c:pt>
                <c:pt idx="7">
                  <c:v>0.50505050505050508</c:v>
                </c:pt>
                <c:pt idx="8">
                  <c:v>0.66129032258064513</c:v>
                </c:pt>
                <c:pt idx="9">
                  <c:v>0.86363636363636365</c:v>
                </c:pt>
                <c:pt idx="10">
                  <c:v>0.94285714285714284</c:v>
                </c:pt>
                <c:pt idx="11">
                  <c:v>0.95165528113504994</c:v>
                </c:pt>
                <c:pt idx="12">
                  <c:v>0.99489795918367352</c:v>
                </c:pt>
                <c:pt idx="13">
                  <c:v>0.95774647887323938</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numCache>
            </c:numRef>
          </c:val>
          <c:smooth val="0"/>
          <c:extLst>
            <c:ext xmlns:c16="http://schemas.microsoft.com/office/drawing/2014/chart" uri="{C3380CC4-5D6E-409C-BE32-E72D297353CC}">
              <c16:uniqueId val="{00000000-A78C-4AAD-A84A-43AE5F6C96F5}"/>
            </c:ext>
          </c:extLst>
        </c:ser>
        <c:ser>
          <c:idx val="5"/>
          <c:order val="1"/>
          <c:tx>
            <c:v>observed-RI</c:v>
          </c:tx>
          <c:spPr>
            <a:ln w="19050">
              <a:noFill/>
            </a:ln>
          </c:spPr>
          <c:marker>
            <c:symbol val="dash"/>
            <c:size val="6"/>
            <c:spPr>
              <a:ln w="15875">
                <a:solidFill>
                  <a:srgbClr val="00B0F0"/>
                </a:solidFill>
              </a:ln>
            </c:spPr>
          </c:marker>
          <c:errBars>
            <c:errDir val="y"/>
            <c:errBarType val="both"/>
            <c:errValType val="cust"/>
            <c:noEndCap val="0"/>
            <c:plus>
              <c:numRef>
                <c:f>dataToDisplay!$AF$15:$AF$80</c:f>
                <c:numCache>
                  <c:formatCode>General</c:formatCode>
                  <c:ptCount val="66"/>
                  <c:pt idx="0">
                    <c:v>0</c:v>
                  </c:pt>
                  <c:pt idx="1">
                    <c:v>0</c:v>
                  </c:pt>
                  <c:pt idx="2">
                    <c:v>0</c:v>
                  </c:pt>
                  <c:pt idx="3">
                    <c:v>0</c:v>
                  </c:pt>
                  <c:pt idx="4">
                    <c:v>0</c:v>
                  </c:pt>
                  <c:pt idx="5">
                    <c:v>0</c:v>
                  </c:pt>
                  <c:pt idx="6">
                    <c:v>0</c:v>
                  </c:pt>
                  <c:pt idx="7">
                    <c:v>0</c:v>
                  </c:pt>
                  <c:pt idx="8">
                    <c:v>1.5586367642942744E-2</c:v>
                  </c:pt>
                  <c:pt idx="9">
                    <c:v>3.2205040282352715E-2</c:v>
                  </c:pt>
                  <c:pt idx="10">
                    <c:v>3.232423429710396E-2</c:v>
                  </c:pt>
                  <c:pt idx="11">
                    <c:v>1.6674868921474406E-2</c:v>
                  </c:pt>
                  <c:pt idx="12">
                    <c:v>4.6867405808019957E-2</c:v>
                  </c:pt>
                  <c:pt idx="13">
                    <c:v>3.9916231291653448E-2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plus>
            <c:minus>
              <c:numRef>
                <c:f>dataToDisplay!$AE$15:$AE$80</c:f>
                <c:numCache>
                  <c:formatCode>General</c:formatCode>
                  <c:ptCount val="66"/>
                  <c:pt idx="0">
                    <c:v>0</c:v>
                  </c:pt>
                  <c:pt idx="1">
                    <c:v>0</c:v>
                  </c:pt>
                  <c:pt idx="2">
                    <c:v>0</c:v>
                  </c:pt>
                  <c:pt idx="3">
                    <c:v>0</c:v>
                  </c:pt>
                  <c:pt idx="4">
                    <c:v>0</c:v>
                  </c:pt>
                  <c:pt idx="5">
                    <c:v>0</c:v>
                  </c:pt>
                  <c:pt idx="6">
                    <c:v>0</c:v>
                  </c:pt>
                  <c:pt idx="7">
                    <c:v>0</c:v>
                  </c:pt>
                  <c:pt idx="8">
                    <c:v>1.5843085785258171E-2</c:v>
                  </c:pt>
                  <c:pt idx="9">
                    <c:v>3.6959123346816836E-2</c:v>
                  </c:pt>
                  <c:pt idx="10">
                    <c:v>4.972668277153014E-2</c:v>
                  </c:pt>
                  <c:pt idx="11">
                    <c:v>1.9784862098030764E-2</c:v>
                  </c:pt>
                  <c:pt idx="12">
                    <c:v>7.0508734084634983E-2</c:v>
                  </c:pt>
                  <c:pt idx="13">
                    <c:v>7.3941923390158371E-2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numCache>
              </c:numRef>
            </c:minus>
            <c:spPr>
              <a:ln>
                <a:solidFill>
                  <a:srgbClr val="00B0F0"/>
                </a:solidFill>
              </a:ln>
            </c:spPr>
          </c:errBars>
          <c:val>
            <c:numRef>
              <c:f>dataToDisplay!$AD$15:$AD$80</c:f>
              <c:numCache>
                <c:formatCode>General</c:formatCode>
                <c:ptCount val="66"/>
                <c:pt idx="0">
                  <c:v>-1</c:v>
                </c:pt>
                <c:pt idx="1">
                  <c:v>-1</c:v>
                </c:pt>
                <c:pt idx="2">
                  <c:v>-1</c:v>
                </c:pt>
                <c:pt idx="3">
                  <c:v>-1</c:v>
                </c:pt>
                <c:pt idx="4">
                  <c:v>0</c:v>
                </c:pt>
                <c:pt idx="5">
                  <c:v>0</c:v>
                </c:pt>
                <c:pt idx="6">
                  <c:v>0</c:v>
                </c:pt>
                <c:pt idx="7">
                  <c:v>0</c:v>
                </c:pt>
                <c:pt idx="8">
                  <c:v>0.65648641075931635</c:v>
                </c:pt>
                <c:pt idx="9">
                  <c:v>0.84807256235827666</c:v>
                </c:pt>
                <c:pt idx="10">
                  <c:v>0.93710691823899372</c:v>
                </c:pt>
                <c:pt idx="11">
                  <c:v>0.92771084337349397</c:v>
                </c:pt>
                <c:pt idx="12">
                  <c:v>0.90825688073394495</c:v>
                </c:pt>
                <c:pt idx="13">
                  <c:v>0.94047619047619047</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numCache>
            </c:numRef>
          </c:val>
          <c:smooth val="0"/>
          <c:extLst>
            <c:ext xmlns:c16="http://schemas.microsoft.com/office/drawing/2014/chart" uri="{C3380CC4-5D6E-409C-BE32-E72D297353CC}">
              <c16:uniqueId val="{00000002-A78C-4AAD-A84A-43AE5F6C96F5}"/>
            </c:ext>
          </c:extLst>
        </c:ser>
        <c:ser>
          <c:idx val="0"/>
          <c:order val="2"/>
          <c:tx>
            <c:v>expected - published</c:v>
          </c:tx>
          <c:spPr>
            <a:ln w="3175" cap="rnd">
              <a:solidFill>
                <a:schemeClr val="tx1"/>
              </a:solidFill>
              <a:round/>
            </a:ln>
            <a:effectLst/>
          </c:spPr>
          <c:marker>
            <c:symbol val="none"/>
          </c:marker>
          <c:val>
            <c:numRef>
              <c:f>dataToDisplay!$B$15:$B$80</c:f>
              <c:numCache>
                <c:formatCode>0.00</c:formatCode>
                <c:ptCount val="66"/>
                <c:pt idx="0">
                  <c:v>9.856140533296489E-7</c:v>
                </c:pt>
                <c:pt idx="1">
                  <c:v>1.1810496084645564E-4</c:v>
                </c:pt>
                <c:pt idx="2">
                  <c:v>1.9381484365041011E-3</c:v>
                </c:pt>
                <c:pt idx="3">
                  <c:v>1.3958119643534248E-2</c:v>
                </c:pt>
                <c:pt idx="4">
                  <c:v>6.1987459803505077E-2</c:v>
                </c:pt>
                <c:pt idx="5">
                  <c:v>0.18878859241612081</c:v>
                </c:pt>
                <c:pt idx="6">
                  <c:v>0.40287733609799903</c:v>
                </c:pt>
                <c:pt idx="7">
                  <c:v>0.62914342301431492</c:v>
                </c:pt>
                <c:pt idx="8">
                  <c:v>0.79279166061828688</c:v>
                </c:pt>
                <c:pt idx="9">
                  <c:v>0.88788828169022815</c:v>
                </c:pt>
                <c:pt idx="10">
                  <c:v>0.93862807656778324</c:v>
                </c:pt>
                <c:pt idx="11">
                  <c:v>0.96538635487241153</c:v>
                </c:pt>
                <c:pt idx="12">
                  <c:v>0.97978632810251098</c:v>
                </c:pt>
                <c:pt idx="13">
                  <c:v>0.98778367876087392</c:v>
                </c:pt>
                <c:pt idx="14">
                  <c:v>0.99237816154796699</c:v>
                </c:pt>
                <c:pt idx="15">
                  <c:v>0.99510544394506117</c:v>
                </c:pt>
                <c:pt idx="16">
                  <c:v>0.9967741834642655</c:v>
                </c:pt>
                <c:pt idx="17">
                  <c:v>0.99782384455188733</c:v>
                </c:pt>
                <c:pt idx="18">
                  <c:v>0.998500841658992</c:v>
                </c:pt>
                <c:pt idx="19">
                  <c:v>0.99894749727767873</c:v>
                </c:pt>
                <c:pt idx="20">
                  <c:v>0.99924830463100878</c:v>
                </c:pt>
                <c:pt idx="21">
                  <c:v>0.99945471042751066</c:v>
                </c:pt>
                <c:pt idx="22">
                  <c:v>0.99959877527101737</c:v>
                </c:pt>
                <c:pt idx="23">
                  <c:v>0.9997009084472166</c:v>
                </c:pt>
                <c:pt idx="24">
                  <c:v>0.99977435853075225</c:v>
                </c:pt>
                <c:pt idx="25">
                  <c:v>0.99982788173463799</c:v>
                </c:pt>
                <c:pt idx="26">
                  <c:v>0.99986736190205427</c:v>
                </c:pt>
                <c:pt idx="27">
                  <c:v>0.99989681378963036</c:v>
                </c:pt>
                <c:pt idx="28">
                  <c:v>0.99991901597891897</c:v>
                </c:pt>
                <c:pt idx="29">
                  <c:v>0.99993591703624363</c:v>
                </c:pt>
                <c:pt idx="30">
                  <c:v>0.99994890034171369</c:v>
                </c:pt>
                <c:pt idx="31">
                  <c:v>0.99995895934718082</c:v>
                </c:pt>
                <c:pt idx="32">
                  <c:v>0.999966815176077</c:v>
                </c:pt>
                <c:pt idx="33">
                  <c:v>0.99997299656360783</c:v>
                </c:pt>
                <c:pt idx="34">
                  <c:v>0.99997789486160638</c:v>
                </c:pt>
                <c:pt idx="35">
                  <c:v>0.99998180232042488</c:v>
                </c:pt>
                <c:pt idx="36">
                  <c:v>0.9999849390197475</c:v>
                </c:pt>
                <c:pt idx="37">
                  <c:v>0.9999874720067935</c:v>
                </c:pt>
                <c:pt idx="38">
                  <c:v>0.99998952902733862</c:v>
                </c:pt>
                <c:pt idx="39">
                  <c:v>0.99999120846667899</c:v>
                </c:pt>
                <c:pt idx="40">
                  <c:v>0.99999258660852186</c:v>
                </c:pt>
                <c:pt idx="41">
                  <c:v>0.99999372297861211</c:v>
                </c:pt>
                <c:pt idx="42">
                  <c:v>0.99999466430886663</c:v>
                </c:pt>
                <c:pt idx="43">
                  <c:v>0.99999544749976954</c:v>
                </c:pt>
                <c:pt idx="44">
                  <c:v>0.99999610184966348</c:v>
                </c:pt>
                <c:pt idx="45">
                  <c:v>0.99999665074355015</c:v>
                </c:pt>
                <c:pt idx="46">
                  <c:v>0.99999711294058369</c:v>
                </c:pt>
                <c:pt idx="47">
                  <c:v>0.99999750356158723</c:v>
                </c:pt>
                <c:pt idx="48">
                  <c:v>0.999997834850885</c:v>
                </c:pt>
                <c:pt idx="49">
                  <c:v>0.99999811676729844</c:v>
                </c:pt>
                <c:pt idx="50">
                  <c:v>0.99999835744505738</c:v>
                </c:pt>
                <c:pt idx="51">
                  <c:v>0.99999856355509553</c:v>
                </c:pt>
                <c:pt idx="52">
                  <c:v>0.99999874058964966</c:v>
                </c:pt>
                <c:pt idx="53">
                  <c:v>0.99999889308749845</c:v>
                </c:pt>
                <c:pt idx="54">
                  <c:v>0.99999902481302905</c:v>
                </c:pt>
                <c:pt idx="55">
                  <c:v>0.99999913889921677</c:v>
                </c:pt>
                <c:pt idx="56">
                  <c:v>0.99999923796226875</c:v>
                </c:pt>
                <c:pt idx="57">
                  <c:v>0.99999932419391846</c:v>
                </c:pt>
                <c:pt idx="58">
                  <c:v>0.99999939943601646</c:v>
                </c:pt>
                <c:pt idx="59">
                  <c:v>0.99999946524104177</c:v>
                </c:pt>
                <c:pt idx="60">
                  <c:v>0.99999952292136629</c:v>
                </c:pt>
                <c:pt idx="61">
                  <c:v>0.99999957358950664</c:v>
                </c:pt>
                <c:pt idx="62">
                  <c:v>0.99999961819111993</c:v>
                </c:pt>
                <c:pt idx="63">
                  <c:v>0.99999965753214337</c:v>
                </c:pt>
                <c:pt idx="64">
                  <c:v>0.99999969230118513</c:v>
                </c:pt>
                <c:pt idx="65">
                  <c:v>0.99999972308805529</c:v>
                </c:pt>
              </c:numCache>
            </c:numRef>
          </c:val>
          <c:smooth val="0"/>
          <c:extLst>
            <c:ext xmlns:c16="http://schemas.microsoft.com/office/drawing/2014/chart" uri="{C3380CC4-5D6E-409C-BE32-E72D297353CC}">
              <c16:uniqueId val="{00000003-A78C-4AAD-A84A-43AE5F6C96F5}"/>
            </c:ext>
          </c:extLst>
        </c:ser>
        <c:ser>
          <c:idx val="7"/>
          <c:order val="3"/>
          <c:tx>
            <c:v>expected - updated</c:v>
          </c:tx>
          <c:spPr>
            <a:ln w="25400">
              <a:solidFill>
                <a:schemeClr val="tx1"/>
              </a:solidFill>
            </a:ln>
          </c:spPr>
          <c:marker>
            <c:symbol val="none"/>
          </c:marker>
          <c:val>
            <c:numRef>
              <c:f>dataToDisplay!$C$15:$C$80</c:f>
              <c:numCache>
                <c:formatCode>0.00</c:formatCode>
                <c:ptCount val="66"/>
                <c:pt idx="0">
                  <c:v>4.3992585831245011E-11</c:v>
                </c:pt>
                <c:pt idx="1">
                  <c:v>9.0975368373081304E-8</c:v>
                </c:pt>
                <c:pt idx="2">
                  <c:v>7.9138816745443067E-6</c:v>
                </c:pt>
                <c:pt idx="3">
                  <c:v>1.8809902156603929E-4</c:v>
                </c:pt>
                <c:pt idx="4">
                  <c:v>2.1922092621990876E-3</c:v>
                </c:pt>
                <c:pt idx="5">
                  <c:v>1.6102277873352805E-2</c:v>
                </c:pt>
                <c:pt idx="6">
                  <c:v>8.2055158442572246E-2</c:v>
                </c:pt>
                <c:pt idx="7">
                  <c:v>0.28008684720746801</c:v>
                </c:pt>
                <c:pt idx="8">
                  <c:v>0.58740098802250629</c:v>
                </c:pt>
                <c:pt idx="9">
                  <c:v>0.81960479129282937</c:v>
                </c:pt>
                <c:pt idx="10">
                  <c:v>0.92846982776503484</c:v>
                </c:pt>
                <c:pt idx="11">
                  <c:v>0.97130065740312177</c:v>
                </c:pt>
                <c:pt idx="12">
                  <c:v>0.9879116635101689</c:v>
                </c:pt>
                <c:pt idx="13">
                  <c:v>0.99461949188212362</c:v>
                </c:pt>
                <c:pt idx="14">
                  <c:v>0.9974762058614427</c:v>
                </c:pt>
                <c:pt idx="15">
                  <c:v>0.99875862337600541</c:v>
                </c:pt>
                <c:pt idx="16">
                  <c:v>0.99936294147648774</c:v>
                </c:pt>
                <c:pt idx="17">
                  <c:v>0.99966045163020734</c:v>
                </c:pt>
                <c:pt idx="18">
                  <c:v>0.99981278224471715</c:v>
                </c:pt>
                <c:pt idx="19">
                  <c:v>0.9998935783674433</c:v>
                </c:pt>
                <c:pt idx="20">
                  <c:v>0.99993781721181574</c:v>
                </c:pt>
                <c:pt idx="21">
                  <c:v>0.99996274702814414</c:v>
                </c:pt>
                <c:pt idx="22">
                  <c:v>0.99997716819701821</c:v>
                </c:pt>
                <c:pt idx="23">
                  <c:v>0.99998571212347065</c:v>
                </c:pt>
                <c:pt idx="24">
                  <c:v>0.99999088607823372</c:v>
                </c:pt>
                <c:pt idx="25">
                  <c:v>0.99999408300113912</c:v>
                </c:pt>
                <c:pt idx="26">
                  <c:v>0.99999609538412426</c:v>
                </c:pt>
                <c:pt idx="27">
                  <c:v>0.99999738410193462</c:v>
                </c:pt>
                <c:pt idx="28">
                  <c:v>0.99999822266951832</c:v>
                </c:pt>
                <c:pt idx="29">
                  <c:v>0.99999877649294167</c:v>
                </c:pt>
                <c:pt idx="30">
                  <c:v>0.99999914736639861</c:v>
                </c:pt>
                <c:pt idx="31">
                  <c:v>0.99999939896690326</c:v>
                </c:pt>
                <c:pt idx="32">
                  <c:v>0.99999957173972642</c:v>
                </c:pt>
                <c:pt idx="33">
                  <c:v>0.99999969174396797</c:v>
                </c:pt>
                <c:pt idx="34">
                  <c:v>0.99999977599641332</c:v>
                </c:pt>
                <c:pt idx="35">
                  <c:v>0.9999998357502583</c:v>
                </c:pt>
                <c:pt idx="36">
                  <c:v>0.99999987853625472</c:v>
                </c:pt>
                <c:pt idx="37">
                  <c:v>0.99999990945094186</c:v>
                </c:pt>
                <c:pt idx="38">
                  <c:v>0.99999993198027082</c:v>
                </c:pt>
                <c:pt idx="39">
                  <c:v>0.99999994853265761</c:v>
                </c:pt>
                <c:pt idx="40">
                  <c:v>0.99999996078799092</c:v>
                </c:pt>
                <c:pt idx="41">
                  <c:v>0.99999996992865781</c:v>
                </c:pt>
                <c:pt idx="42">
                  <c:v>0.9999999767940726</c:v>
                </c:pt>
                <c:pt idx="43">
                  <c:v>0.99999998198506401</c:v>
                </c:pt>
                <c:pt idx="44">
                  <c:v>0.99999998593506023</c:v>
                </c:pt>
                <c:pt idx="45">
                  <c:v>0.99999998895906772</c:v>
                </c:pt>
                <c:pt idx="46">
                  <c:v>0.99999999128766237</c:v>
                </c:pt>
                <c:pt idx="47">
                  <c:v>0.99999999309077214</c:v>
                </c:pt>
                <c:pt idx="48">
                  <c:v>0.99999999449444787</c:v>
                </c:pt>
                <c:pt idx="49">
                  <c:v>0.99999999559277852</c:v>
                </c:pt>
                <c:pt idx="50">
                  <c:v>0.99999999645641713</c:v>
                </c:pt>
                <c:pt idx="51">
                  <c:v>0.99999999713872445</c:v>
                </c:pt>
                <c:pt idx="52">
                  <c:v>0.99999999768022385</c:v>
                </c:pt>
                <c:pt idx="53">
                  <c:v>0.99999999811185369</c:v>
                </c:pt>
                <c:pt idx="54">
                  <c:v>0.99999999845735554</c:v>
                </c:pt>
                <c:pt idx="55">
                  <c:v>0.99999999873503775</c:v>
                </c:pt>
                <c:pt idx="56">
                  <c:v>0.99999999895908598</c:v>
                </c:pt>
                <c:pt idx="57">
                  <c:v>0.99999999914054216</c:v>
                </c:pt>
                <c:pt idx="58">
                  <c:v>0.99999999928803862</c:v>
                </c:pt>
                <c:pt idx="59">
                  <c:v>0.99999999940835305</c:v>
                </c:pt>
                <c:pt idx="60">
                  <c:v>0.99999999950682883</c:v>
                </c:pt>
                <c:pt idx="61">
                  <c:v>0.99999999958769514</c:v>
                </c:pt>
                <c:pt idx="62">
                  <c:v>0.99999999965431252</c:v>
                </c:pt>
                <c:pt idx="63">
                  <c:v>0.99999999970936071</c:v>
                </c:pt>
                <c:pt idx="64">
                  <c:v>0.99999999975498488</c:v>
                </c:pt>
                <c:pt idx="65">
                  <c:v>0.99999999979290788</c:v>
                </c:pt>
              </c:numCache>
            </c:numRef>
          </c:val>
          <c:smooth val="0"/>
          <c:extLst>
            <c:ext xmlns:c16="http://schemas.microsoft.com/office/drawing/2014/chart" uri="{C3380CC4-5D6E-409C-BE32-E72D297353CC}">
              <c16:uniqueId val="{00000007-A78C-4AAD-A84A-43AE5F6C96F5}"/>
            </c:ext>
          </c:extLst>
        </c:ser>
        <c:dLbls>
          <c:showLegendKey val="0"/>
          <c:showVal val="0"/>
          <c:showCatName val="0"/>
          <c:showSerName val="0"/>
          <c:showPercent val="0"/>
          <c:showBubbleSize val="0"/>
        </c:dLbls>
        <c:marker val="1"/>
        <c:smooth val="0"/>
        <c:axId val="158368512"/>
        <c:axId val="158370048"/>
      </c:lineChart>
      <c:catAx>
        <c:axId val="1583685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370048"/>
        <c:crosses val="autoZero"/>
        <c:auto val="1"/>
        <c:lblAlgn val="ctr"/>
        <c:lblOffset val="100"/>
        <c:noMultiLvlLbl val="0"/>
      </c:catAx>
      <c:valAx>
        <c:axId val="15837004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36851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E-2"/>
          <c:y val="1.6738003903358233E-2"/>
          <c:w val="0.91355555555555557"/>
          <c:h val="0.71775018507301969"/>
        </c:manualLayout>
      </c:layout>
      <c:barChart>
        <c:barDir val="bar"/>
        <c:grouping val="stacked"/>
        <c:varyColors val="0"/>
        <c:ser>
          <c:idx val="0"/>
          <c:order val="0"/>
          <c:spPr>
            <a:noFill/>
            <a:ln>
              <a:noFill/>
            </a:ln>
            <a:effectLst/>
          </c:spPr>
          <c:invertIfNegative val="0"/>
          <c:dLbls>
            <c:dLbl>
              <c:idx val="0"/>
              <c:tx>
                <c:rich>
                  <a:bodyPr/>
                  <a:lstStyle/>
                  <a:p>
                    <a:fld id="{5555A562-F1B1-4F5D-A75D-A4D78A2E88AA}"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80F-483F-A23E-9A1E85650EC6}"/>
                </c:ext>
              </c:extLst>
            </c:dLbl>
            <c:dLbl>
              <c:idx val="1"/>
              <c:tx>
                <c:rich>
                  <a:bodyPr/>
                  <a:lstStyle/>
                  <a:p>
                    <a:fld id="{E9075923-4A19-487E-A094-01EDF6220606}"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80F-483F-A23E-9A1E85650EC6}"/>
                </c:ext>
              </c:extLst>
            </c:dLbl>
            <c:spPr>
              <a:noFill/>
              <a:ln>
                <a:noFill/>
              </a:ln>
              <a:effectLst/>
            </c:spPr>
            <c:txPr>
              <a:bodyPr rot="0" spcFirstLastPara="1" vertOverflow="ellipsis" vert="horz" wrap="square" lIns="38100" tIns="19050" rIns="38100" bIns="19050" anchor="ctr" anchorCtr="0">
                <a:spAutoFit/>
              </a:bodyPr>
              <a:lstStyle/>
              <a:p>
                <a:pPr algn="ctr">
                  <a:defRPr sz="1100" b="0" i="0" u="none" strike="noStrike" kern="1200" baseline="0">
                    <a:solidFill>
                      <a:sysClr val="windowText" lastClr="000000"/>
                    </a:solidFill>
                    <a:latin typeface="+mn-lt"/>
                    <a:ea typeface="+mn-ea"/>
                    <a:cs typeface="+mn-cs"/>
                  </a:defRPr>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DataLabelsRange val="1"/>
                <c15:showLeaderLines val="0"/>
              </c:ext>
            </c:extLst>
          </c:dLbls>
          <c:val>
            <c:numRef>
              <c:f>Dashboard!$F$7:$G$7</c:f>
              <c:numCache>
                <c:formatCode>General</c:formatCode>
                <c:ptCount val="2"/>
                <c:pt idx="0">
                  <c:v>8.7159391973317764</c:v>
                </c:pt>
                <c:pt idx="1">
                  <c:v>7.7659970966400804</c:v>
                </c:pt>
              </c:numCache>
            </c:numRef>
          </c:val>
          <c:extLst>
            <c:ext xmlns:c15="http://schemas.microsoft.com/office/drawing/2012/chart" uri="{02D57815-91ED-43cb-92C2-25804820EDAC}">
              <c15:datalabelsRange>
                <c15:f>Dashboard!$I$7:$I$8</c15:f>
                <c15:dlblRangeCache>
                  <c:ptCount val="2"/>
                  <c:pt idx="0">
                    <c:v>"very much"</c:v>
                  </c:pt>
                  <c:pt idx="1">
                    <c:v>at least "somewhat"</c:v>
                  </c:pt>
                </c15:dlblRangeCache>
              </c15:datalabelsRange>
            </c:ext>
            <c:ext xmlns:c16="http://schemas.microsoft.com/office/drawing/2014/chart" uri="{C3380CC4-5D6E-409C-BE32-E72D297353CC}">
              <c16:uniqueId val="{00000000-580F-483F-A23E-9A1E85650EC6}"/>
            </c:ext>
          </c:extLst>
        </c:ser>
        <c:ser>
          <c:idx val="1"/>
          <c:order val="1"/>
          <c:spPr>
            <a:solidFill>
              <a:schemeClr val="accent1">
                <a:lumMod val="75000"/>
              </a:schemeClr>
            </a:solidFill>
            <a:ln>
              <a:solidFill>
                <a:schemeClr val="accent1">
                  <a:lumMod val="75000"/>
                </a:schemeClr>
              </a:solidFill>
            </a:ln>
            <a:effectLst/>
          </c:spPr>
          <c:invertIfNegative val="0"/>
          <c:val>
            <c:numRef>
              <c:f>Dashboard!$F$8:$G$8</c:f>
              <c:numCache>
                <c:formatCode>General</c:formatCode>
                <c:ptCount val="2"/>
                <c:pt idx="0">
                  <c:v>0.91422556468357641</c:v>
                </c:pt>
                <c:pt idx="1">
                  <c:v>0.81458497131098451</c:v>
                </c:pt>
              </c:numCache>
            </c:numRef>
          </c:val>
          <c:extLst>
            <c:ext xmlns:c16="http://schemas.microsoft.com/office/drawing/2014/chart" uri="{C3380CC4-5D6E-409C-BE32-E72D297353CC}">
              <c16:uniqueId val="{00000001-580F-483F-A23E-9A1E85650EC6}"/>
            </c:ext>
          </c:extLst>
        </c:ser>
        <c:ser>
          <c:idx val="2"/>
          <c:order val="2"/>
          <c:spPr>
            <a:solidFill>
              <a:schemeClr val="bg1"/>
            </a:solidFill>
            <a:ln>
              <a:solidFill>
                <a:schemeClr val="accent1">
                  <a:lumMod val="75000"/>
                </a:schemeClr>
              </a:solidFill>
            </a:ln>
            <a:effectLst/>
          </c:spPr>
          <c:invertIfNegative val="0"/>
          <c:val>
            <c:numRef>
              <c:f>Dashboard!$F$9:$G$9</c:f>
              <c:numCache>
                <c:formatCode>General</c:formatCode>
                <c:ptCount val="2"/>
                <c:pt idx="0">
                  <c:v>1.0101198067380484</c:v>
                </c:pt>
                <c:pt idx="1">
                  <c:v>0.9000277891782229</c:v>
                </c:pt>
              </c:numCache>
            </c:numRef>
          </c:val>
          <c:extLst>
            <c:ext xmlns:c16="http://schemas.microsoft.com/office/drawing/2014/chart" uri="{C3380CC4-5D6E-409C-BE32-E72D297353CC}">
              <c16:uniqueId val="{00000002-580F-483F-A23E-9A1E85650EC6}"/>
            </c:ext>
          </c:extLst>
        </c:ser>
        <c:dLbls>
          <c:showLegendKey val="0"/>
          <c:showVal val="0"/>
          <c:showCatName val="0"/>
          <c:showSerName val="0"/>
          <c:showPercent val="0"/>
          <c:showBubbleSize val="0"/>
        </c:dLbls>
        <c:gapWidth val="118"/>
        <c:overlap val="100"/>
        <c:axId val="157966720"/>
        <c:axId val="157968256"/>
      </c:barChart>
      <c:scatterChart>
        <c:scatterStyle val="lineMarker"/>
        <c:varyColors val="0"/>
        <c:ser>
          <c:idx val="3"/>
          <c:order val="3"/>
          <c:tx>
            <c:v>dots</c:v>
          </c:tx>
          <c:spPr>
            <a:ln w="25400" cap="rnd">
              <a:noFill/>
              <a:round/>
            </a:ln>
            <a:effectLst/>
          </c:spPr>
          <c:marker>
            <c:symbol val="none"/>
          </c:marker>
          <c:dLbls>
            <c:dLbl>
              <c:idx val="0"/>
              <c:tx>
                <c:rich>
                  <a:bodyPr/>
                  <a:lstStyle/>
                  <a:p>
                    <a:fld id="{E595AA0A-C5A8-4DA4-96F5-97A1670E5B3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80F-483F-A23E-9A1E85650EC6}"/>
                </c:ext>
              </c:extLst>
            </c:dLbl>
            <c:dLbl>
              <c:idx val="1"/>
              <c:tx>
                <c:rich>
                  <a:bodyPr/>
                  <a:lstStyle/>
                  <a:p>
                    <a:fld id="{3A33864A-C646-4206-8867-5F832249D6D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80F-483F-A23E-9A1E85650EC6}"/>
                </c:ext>
              </c:extLst>
            </c:dLbl>
            <c:dLbl>
              <c:idx val="2"/>
              <c:tx>
                <c:rich>
                  <a:bodyPr/>
                  <a:lstStyle/>
                  <a:p>
                    <a:fld id="{ABBB0DB4-4316-4BB8-AA41-2B8865788DD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80F-483F-A23E-9A1E85650EC6}"/>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dataToDisplay!$J$7:$J$9</c:f>
              <c:numCache>
                <c:formatCode>0.0</c:formatCode>
                <c:ptCount val="3"/>
                <c:pt idx="0">
                  <c:v>8.7159391973317764</c:v>
                </c:pt>
                <c:pt idx="1">
                  <c:v>9.6301647620153528</c:v>
                </c:pt>
                <c:pt idx="2">
                  <c:v>10.640284568753401</c:v>
                </c:pt>
              </c:numCache>
            </c:numRef>
          </c:xVal>
          <c:yVal>
            <c:numLit>
              <c:formatCode>General</c:formatCode>
              <c:ptCount val="3"/>
              <c:pt idx="0">
                <c:v>2.8</c:v>
              </c:pt>
              <c:pt idx="1">
                <c:v>2.8</c:v>
              </c:pt>
              <c:pt idx="2">
                <c:v>2.8</c:v>
              </c:pt>
            </c:numLit>
          </c:yVal>
          <c:smooth val="0"/>
          <c:extLst>
            <c:ext xmlns:c15="http://schemas.microsoft.com/office/drawing/2012/chart" uri="{02D57815-91ED-43cb-92C2-25804820EDAC}">
              <c15:datalabelsRange>
                <c15:f>Dashboard!$H$7:$H$9</c15:f>
                <c15:dlblRangeCache>
                  <c:ptCount val="3"/>
                  <c:pt idx="0">
                    <c:v>50%</c:v>
                  </c:pt>
                  <c:pt idx="1">
                    <c:v>75%</c:v>
                  </c:pt>
                  <c:pt idx="2">
                    <c:v>90%</c:v>
                  </c:pt>
                </c15:dlblRangeCache>
              </c15:datalabelsRange>
            </c:ext>
            <c:ext xmlns:c16="http://schemas.microsoft.com/office/drawing/2014/chart" uri="{C3380CC4-5D6E-409C-BE32-E72D297353CC}">
              <c16:uniqueId val="{00000005-580F-483F-A23E-9A1E85650EC6}"/>
            </c:ext>
          </c:extLst>
        </c:ser>
        <c:ser>
          <c:idx val="4"/>
          <c:order val="4"/>
          <c:tx>
            <c:v>dots1</c:v>
          </c:tx>
          <c:spPr>
            <a:ln w="25400" cap="rnd">
              <a:noFill/>
              <a:round/>
            </a:ln>
            <a:effectLst/>
          </c:spPr>
          <c:marker>
            <c:symbol val="none"/>
          </c:marker>
          <c:dLbls>
            <c:dLbl>
              <c:idx val="0"/>
              <c:tx>
                <c:rich>
                  <a:bodyPr/>
                  <a:lstStyle/>
                  <a:p>
                    <a:fld id="{B7FD5AC4-742E-4BBE-A59C-DB6457763F1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580F-483F-A23E-9A1E85650EC6}"/>
                </c:ext>
              </c:extLst>
            </c:dLbl>
            <c:dLbl>
              <c:idx val="1"/>
              <c:tx>
                <c:rich>
                  <a:bodyPr/>
                  <a:lstStyle/>
                  <a:p>
                    <a:fld id="{463266AA-B2D7-4FCF-A14F-F7EA133238E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580F-483F-A23E-9A1E85650EC6}"/>
                </c:ext>
              </c:extLst>
            </c:dLbl>
            <c:dLbl>
              <c:idx val="2"/>
              <c:tx>
                <c:rich>
                  <a:bodyPr/>
                  <a:lstStyle/>
                  <a:p>
                    <a:fld id="{E886D091-EB71-4B39-9BB9-5D04DAD9D610}"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580F-483F-A23E-9A1E85650EC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dataToDisplay!$K$7:$K$9</c:f>
              <c:numCache>
                <c:formatCode>0.0</c:formatCode>
                <c:ptCount val="3"/>
                <c:pt idx="0">
                  <c:v>7.7659970966400804</c:v>
                </c:pt>
                <c:pt idx="1">
                  <c:v>8.5805820679510649</c:v>
                </c:pt>
                <c:pt idx="2">
                  <c:v>9.4806098571292878</c:v>
                </c:pt>
              </c:numCache>
            </c:numRef>
          </c:xVal>
          <c:yVal>
            <c:numLit>
              <c:formatCode>General</c:formatCode>
              <c:ptCount val="3"/>
              <c:pt idx="0">
                <c:v>9.1</c:v>
              </c:pt>
              <c:pt idx="1">
                <c:v>9.1</c:v>
              </c:pt>
              <c:pt idx="2">
                <c:v>9.1</c:v>
              </c:pt>
            </c:numLit>
          </c:yVal>
          <c:smooth val="0"/>
          <c:extLst>
            <c:ext xmlns:c15="http://schemas.microsoft.com/office/drawing/2012/chart" uri="{02D57815-91ED-43cb-92C2-25804820EDAC}">
              <c15:datalabelsRange>
                <c15:f>Dashboard!$H$7:$H$9</c15:f>
                <c15:dlblRangeCache>
                  <c:ptCount val="3"/>
                  <c:pt idx="0">
                    <c:v>50%</c:v>
                  </c:pt>
                  <c:pt idx="1">
                    <c:v>75%</c:v>
                  </c:pt>
                  <c:pt idx="2">
                    <c:v>90%</c:v>
                  </c:pt>
                </c15:dlblRangeCache>
              </c15:datalabelsRange>
            </c:ext>
            <c:ext xmlns:c16="http://schemas.microsoft.com/office/drawing/2014/chart" uri="{C3380CC4-5D6E-409C-BE32-E72D297353CC}">
              <c16:uniqueId val="{00000006-580F-483F-A23E-9A1E85650EC6}"/>
            </c:ext>
          </c:extLst>
        </c:ser>
        <c:dLbls>
          <c:showLegendKey val="0"/>
          <c:showVal val="0"/>
          <c:showCatName val="0"/>
          <c:showSerName val="0"/>
          <c:showPercent val="0"/>
          <c:showBubbleSize val="0"/>
        </c:dLbls>
        <c:axId val="158148096"/>
        <c:axId val="158146560"/>
      </c:scatterChart>
      <c:catAx>
        <c:axId val="157966720"/>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en-US"/>
          </a:p>
        </c:txPr>
        <c:crossAx val="157968256"/>
        <c:crosses val="autoZero"/>
        <c:auto val="1"/>
        <c:lblAlgn val="ctr"/>
        <c:lblOffset val="100"/>
        <c:noMultiLvlLbl val="0"/>
      </c:catAx>
      <c:valAx>
        <c:axId val="157968256"/>
        <c:scaling>
          <c:orientation val="minMax"/>
        </c:scaling>
        <c:delete val="0"/>
        <c:axPos val="b"/>
        <c:majorGridlines>
          <c:spPr>
            <a:ln w="6350" cap="flat" cmpd="sng" algn="ctr">
              <a:solidFill>
                <a:sysClr val="windowText" lastClr="000000"/>
              </a:solidFill>
              <a:prstDash val="dash"/>
              <a:round/>
            </a:ln>
            <a:effectLst/>
          </c:spPr>
        </c:majorGridlines>
        <c:title>
          <c:tx>
            <c:rich>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Child age in months</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57966720"/>
        <c:crosses val="autoZero"/>
        <c:crossBetween val="between"/>
      </c:valAx>
      <c:valAx>
        <c:axId val="158146560"/>
        <c:scaling>
          <c:orientation val="minMax"/>
          <c:max val="1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en-US"/>
          </a:p>
        </c:txPr>
        <c:crossAx val="158148096"/>
        <c:crosses val="max"/>
        <c:crossBetween val="midCat"/>
      </c:valAx>
      <c:valAx>
        <c:axId val="158148096"/>
        <c:scaling>
          <c:orientation val="minMax"/>
        </c:scaling>
        <c:delete val="1"/>
        <c:axPos val="b"/>
        <c:numFmt formatCode="0.0" sourceLinked="1"/>
        <c:majorTickMark val="out"/>
        <c:minorTickMark val="none"/>
        <c:tickLblPos val="nextTo"/>
        <c:crossAx val="158146560"/>
        <c:crosses val="autoZero"/>
        <c:crossBetween val="midCat"/>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3683000</xdr:colOff>
      <xdr:row>9</xdr:row>
      <xdr:rowOff>106148</xdr:rowOff>
    </xdr:from>
    <xdr:to>
      <xdr:col>0</xdr:col>
      <xdr:colOff>5085080</xdr:colOff>
      <xdr:row>12</xdr:row>
      <xdr:rowOff>54609</xdr:rowOff>
    </xdr:to>
    <xdr:pic>
      <xdr:nvPicPr>
        <xdr:cNvPr id="2" name="Picture 1" descr="https://licensebuttons.net/l/by/3.0/88x31.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3000" y="2125448"/>
          <a:ext cx="1402080" cy="500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3187700</xdr:colOff>
      <xdr:row>12</xdr:row>
      <xdr:rowOff>88900</xdr:rowOff>
    </xdr:from>
    <xdr:to>
      <xdr:col>0</xdr:col>
      <xdr:colOff>5631180</xdr:colOff>
      <xdr:row>19</xdr:row>
      <xdr:rowOff>158750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187700" y="2660650"/>
          <a:ext cx="244348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i="0" u="sng">
              <a:solidFill>
                <a:schemeClr val="dk1"/>
              </a:solidFill>
              <a:effectLst/>
              <a:latin typeface="+mn-lt"/>
              <a:ea typeface="+mn-ea"/>
              <a:cs typeface="+mn-cs"/>
            </a:rPr>
            <a:t>Creative Commons</a:t>
          </a:r>
        </a:p>
        <a:p>
          <a:r>
            <a:rPr lang="en-GB" sz="1100" b="1" i="0">
              <a:solidFill>
                <a:schemeClr val="dk1"/>
              </a:solidFill>
              <a:effectLst/>
              <a:latin typeface="+mn-lt"/>
              <a:ea typeface="+mn-ea"/>
              <a:cs typeface="+mn-cs"/>
            </a:rPr>
            <a:t>You are free to:</a:t>
          </a:r>
        </a:p>
        <a:p>
          <a:r>
            <a:rPr lang="en-GB" sz="1100" b="1" i="0">
              <a:solidFill>
                <a:schemeClr val="dk1"/>
              </a:solidFill>
              <a:effectLst/>
              <a:latin typeface="+mn-lt"/>
              <a:ea typeface="+mn-ea"/>
              <a:cs typeface="+mn-cs"/>
            </a:rPr>
            <a:t>Share</a:t>
          </a:r>
          <a:r>
            <a:rPr lang="en-GB" sz="1100" b="0" i="0">
              <a:solidFill>
                <a:schemeClr val="dk1"/>
              </a:solidFill>
              <a:effectLst/>
              <a:latin typeface="+mn-lt"/>
              <a:ea typeface="+mn-ea"/>
              <a:cs typeface="+mn-cs"/>
            </a:rPr>
            <a:t> — copy and redistribute the material in any medium or format</a:t>
          </a:r>
        </a:p>
        <a:p>
          <a:r>
            <a:rPr lang="en-GB" sz="1100" b="1" i="0">
              <a:solidFill>
                <a:schemeClr val="dk1"/>
              </a:solidFill>
              <a:effectLst/>
              <a:latin typeface="+mn-lt"/>
              <a:ea typeface="+mn-ea"/>
              <a:cs typeface="+mn-cs"/>
            </a:rPr>
            <a:t>Adapt</a:t>
          </a:r>
          <a:r>
            <a:rPr lang="en-GB" sz="1100" b="0" i="0">
              <a:solidFill>
                <a:schemeClr val="dk1"/>
              </a:solidFill>
              <a:effectLst/>
              <a:latin typeface="+mn-lt"/>
              <a:ea typeface="+mn-ea"/>
              <a:cs typeface="+mn-cs"/>
            </a:rPr>
            <a:t> — remix, transform, and build upon the material</a:t>
          </a:r>
        </a:p>
        <a:p>
          <a:r>
            <a:rPr lang="en-GB" sz="1100" b="0" i="0">
              <a:solidFill>
                <a:schemeClr val="dk1"/>
              </a:solidFill>
              <a:effectLst/>
              <a:latin typeface="+mn-lt"/>
              <a:ea typeface="+mn-ea"/>
              <a:cs typeface="+mn-cs"/>
            </a:rPr>
            <a:t>for any purpose, even commercially.</a:t>
          </a:r>
        </a:p>
      </xdr:txBody>
    </xdr:sp>
    <xdr:clientData/>
  </xdr:twoCellAnchor>
  <xdr:twoCellAnchor>
    <xdr:from>
      <xdr:col>0</xdr:col>
      <xdr:colOff>120650</xdr:colOff>
      <xdr:row>17</xdr:row>
      <xdr:rowOff>69850</xdr:rowOff>
    </xdr:from>
    <xdr:to>
      <xdr:col>0</xdr:col>
      <xdr:colOff>2755900</xdr:colOff>
      <xdr:row>20</xdr:row>
      <xdr:rowOff>6350</xdr:rowOff>
    </xdr:to>
    <xdr:sp macro="" textlink="">
      <xdr:nvSpPr>
        <xdr:cNvPr id="4" name="Down Arrow 3">
          <a:extLst>
            <a:ext uri="{FF2B5EF4-FFF2-40B4-BE49-F238E27FC236}">
              <a16:creationId xmlns:a16="http://schemas.microsoft.com/office/drawing/2014/main" id="{00000000-0008-0000-0000-000004000000}"/>
            </a:ext>
          </a:extLst>
        </xdr:cNvPr>
        <xdr:cNvSpPr/>
      </xdr:nvSpPr>
      <xdr:spPr>
        <a:xfrm>
          <a:off x="120650" y="3562350"/>
          <a:ext cx="2635250" cy="488950"/>
        </a:xfrm>
        <a:prstGeom prst="downArrow">
          <a:avLst>
            <a:gd name="adj1" fmla="val 100000"/>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t>Try the "</a:t>
          </a:r>
          <a:r>
            <a:rPr lang="en-US" sz="1400" u="sng"/>
            <a:t>Instructions</a:t>
          </a:r>
          <a:r>
            <a:rPr lang="en-US" sz="1400"/>
            <a:t>" tab</a:t>
          </a:r>
          <a:r>
            <a:rPr lang="en-US" sz="1400" baseline="0"/>
            <a:t> next</a:t>
          </a:r>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2546350</xdr:colOff>
      <xdr:row>0</xdr:row>
      <xdr:rowOff>694811</xdr:rowOff>
    </xdr:from>
    <xdr:to>
      <xdr:col>0</xdr:col>
      <xdr:colOff>8204200</xdr:colOff>
      <xdr:row>0</xdr:row>
      <xdr:rowOff>2958592</xdr:rowOff>
    </xdr:to>
    <xdr:pic>
      <xdr:nvPicPr>
        <xdr:cNvPr id="19" name="Picture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6350" y="694811"/>
          <a:ext cx="5657850" cy="2263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3803650</xdr:colOff>
      <xdr:row>0</xdr:row>
      <xdr:rowOff>463550</xdr:rowOff>
    </xdr:from>
    <xdr:to>
      <xdr:col>0</xdr:col>
      <xdr:colOff>7194550</xdr:colOff>
      <xdr:row>0</xdr:row>
      <xdr:rowOff>679450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803650" y="463550"/>
          <a:ext cx="3390900" cy="21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Dashboard Tab</a:t>
          </a:r>
        </a:p>
      </xdr:txBody>
    </xdr:sp>
    <xdr:clientData/>
  </xdr:twoCellAnchor>
  <xdr:twoCellAnchor>
    <xdr:from>
      <xdr:col>0</xdr:col>
      <xdr:colOff>57150</xdr:colOff>
      <xdr:row>0</xdr:row>
      <xdr:rowOff>25400</xdr:rowOff>
    </xdr:from>
    <xdr:to>
      <xdr:col>0</xdr:col>
      <xdr:colOff>1917700</xdr:colOff>
      <xdr:row>0</xdr:row>
      <xdr:rowOff>546100</xdr:rowOff>
    </xdr:to>
    <xdr:sp macro="" textlink="">
      <xdr:nvSpPr>
        <xdr:cNvPr id="4" name="Line Callout 3 3">
          <a:extLst>
            <a:ext uri="{FF2B5EF4-FFF2-40B4-BE49-F238E27FC236}">
              <a16:creationId xmlns:a16="http://schemas.microsoft.com/office/drawing/2014/main" id="{00000000-0008-0000-0100-000004000000}"/>
            </a:ext>
          </a:extLst>
        </xdr:cNvPr>
        <xdr:cNvSpPr/>
      </xdr:nvSpPr>
      <xdr:spPr>
        <a:xfrm>
          <a:off x="57150" y="25400"/>
          <a:ext cx="1860550" cy="520700"/>
        </a:xfrm>
        <a:prstGeom prst="borderCallout3">
          <a:avLst>
            <a:gd name="adj1" fmla="val 64513"/>
            <a:gd name="adj2" fmla="val 98810"/>
            <a:gd name="adj3" fmla="val 70922"/>
            <a:gd name="adj4" fmla="val 108409"/>
            <a:gd name="adj5" fmla="val 76165"/>
            <a:gd name="adj6" fmla="val 116927"/>
            <a:gd name="adj7" fmla="val 161862"/>
            <a:gd name="adj8" fmla="val 169591"/>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ysClr val="windowText" lastClr="000000"/>
              </a:solidFill>
            </a:rPr>
            <a:t>Select # of SWYC Milestone </a:t>
          </a:r>
          <a:r>
            <a:rPr lang="en-US" sz="1100" i="1">
              <a:solidFill>
                <a:sysClr val="windowText" lastClr="000000"/>
              </a:solidFill>
            </a:rPr>
            <a:t>[question # refers to</a:t>
          </a:r>
          <a:r>
            <a:rPr lang="en-US" sz="1100" i="1" baseline="0">
              <a:solidFill>
                <a:sysClr val="windowText" lastClr="000000"/>
              </a:solidFill>
            </a:rPr>
            <a:t> original SYWC Milestones publication]</a:t>
          </a:r>
          <a:endParaRPr lang="en-US" sz="1100" i="1">
            <a:solidFill>
              <a:sysClr val="windowText" lastClr="000000"/>
            </a:solidFill>
          </a:endParaRPr>
        </a:p>
      </xdr:txBody>
    </xdr:sp>
    <xdr:clientData/>
  </xdr:twoCellAnchor>
  <xdr:twoCellAnchor>
    <xdr:from>
      <xdr:col>0</xdr:col>
      <xdr:colOff>63500</xdr:colOff>
      <xdr:row>0</xdr:row>
      <xdr:rowOff>946150</xdr:rowOff>
    </xdr:from>
    <xdr:to>
      <xdr:col>0</xdr:col>
      <xdr:colOff>1924050</xdr:colOff>
      <xdr:row>0</xdr:row>
      <xdr:rowOff>1149350</xdr:rowOff>
    </xdr:to>
    <xdr:sp macro="" textlink="">
      <xdr:nvSpPr>
        <xdr:cNvPr id="5" name="Line Callout 3 4">
          <a:extLst>
            <a:ext uri="{FF2B5EF4-FFF2-40B4-BE49-F238E27FC236}">
              <a16:creationId xmlns:a16="http://schemas.microsoft.com/office/drawing/2014/main" id="{00000000-0008-0000-0100-000005000000}"/>
            </a:ext>
          </a:extLst>
        </xdr:cNvPr>
        <xdr:cNvSpPr/>
      </xdr:nvSpPr>
      <xdr:spPr>
        <a:xfrm>
          <a:off x="63500" y="946150"/>
          <a:ext cx="1860550" cy="203200"/>
        </a:xfrm>
        <a:prstGeom prst="borderCallout3">
          <a:avLst>
            <a:gd name="adj1" fmla="val 64513"/>
            <a:gd name="adj2" fmla="val 98810"/>
            <a:gd name="adj3" fmla="val 67797"/>
            <a:gd name="adj4" fmla="val 106020"/>
            <a:gd name="adj5" fmla="val 76165"/>
            <a:gd name="adj6" fmla="val 116927"/>
            <a:gd name="adj7" fmla="val 155282"/>
            <a:gd name="adj8" fmla="val 139021"/>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ysClr val="windowText" lastClr="000000"/>
              </a:solidFill>
            </a:rPr>
            <a:t>Text of question</a:t>
          </a:r>
          <a:r>
            <a:rPr lang="en-US" sz="1100" baseline="0">
              <a:solidFill>
                <a:sysClr val="windowText" lastClr="000000"/>
              </a:solidFill>
            </a:rPr>
            <a:t> appears</a:t>
          </a:r>
          <a:endParaRPr lang="en-US" sz="1100">
            <a:solidFill>
              <a:sysClr val="windowText" lastClr="000000"/>
            </a:solidFill>
          </a:endParaRPr>
        </a:p>
      </xdr:txBody>
    </xdr:sp>
    <xdr:clientData/>
  </xdr:twoCellAnchor>
  <xdr:twoCellAnchor>
    <xdr:from>
      <xdr:col>0</xdr:col>
      <xdr:colOff>63500</xdr:colOff>
      <xdr:row>0</xdr:row>
      <xdr:rowOff>1174750</xdr:rowOff>
    </xdr:from>
    <xdr:to>
      <xdr:col>0</xdr:col>
      <xdr:colOff>1924050</xdr:colOff>
      <xdr:row>0</xdr:row>
      <xdr:rowOff>1549400</xdr:rowOff>
    </xdr:to>
    <xdr:sp macro="" textlink="">
      <xdr:nvSpPr>
        <xdr:cNvPr id="6" name="Line Callout 3 5">
          <a:extLst>
            <a:ext uri="{FF2B5EF4-FFF2-40B4-BE49-F238E27FC236}">
              <a16:creationId xmlns:a16="http://schemas.microsoft.com/office/drawing/2014/main" id="{00000000-0008-0000-0100-000006000000}"/>
            </a:ext>
          </a:extLst>
        </xdr:cNvPr>
        <xdr:cNvSpPr/>
      </xdr:nvSpPr>
      <xdr:spPr>
        <a:xfrm>
          <a:off x="63500" y="1174750"/>
          <a:ext cx="1860550" cy="374650"/>
        </a:xfrm>
        <a:prstGeom prst="borderCallout3">
          <a:avLst>
            <a:gd name="adj1" fmla="val 64513"/>
            <a:gd name="adj2" fmla="val 98810"/>
            <a:gd name="adj3" fmla="val 81462"/>
            <a:gd name="adj4" fmla="val 126498"/>
            <a:gd name="adj5" fmla="val 89830"/>
            <a:gd name="adj6" fmla="val 140817"/>
            <a:gd name="adj7" fmla="val 96013"/>
            <a:gd name="adj8" fmla="val 176417"/>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ysClr val="windowText" lastClr="000000"/>
              </a:solidFill>
            </a:rPr>
            <a:t>Select datasets from which to display observed frequencies</a:t>
          </a:r>
        </a:p>
      </xdr:txBody>
    </xdr:sp>
    <xdr:clientData/>
  </xdr:twoCellAnchor>
  <xdr:twoCellAnchor>
    <xdr:from>
      <xdr:col>0</xdr:col>
      <xdr:colOff>63500</xdr:colOff>
      <xdr:row>0</xdr:row>
      <xdr:rowOff>1562100</xdr:rowOff>
    </xdr:from>
    <xdr:to>
      <xdr:col>0</xdr:col>
      <xdr:colOff>1924050</xdr:colOff>
      <xdr:row>0</xdr:row>
      <xdr:rowOff>1936750</xdr:rowOff>
    </xdr:to>
    <xdr:sp macro="" textlink="">
      <xdr:nvSpPr>
        <xdr:cNvPr id="7" name="Line Callout 3 6">
          <a:extLst>
            <a:ext uri="{FF2B5EF4-FFF2-40B4-BE49-F238E27FC236}">
              <a16:creationId xmlns:a16="http://schemas.microsoft.com/office/drawing/2014/main" id="{00000000-0008-0000-0100-000007000000}"/>
            </a:ext>
          </a:extLst>
        </xdr:cNvPr>
        <xdr:cNvSpPr/>
      </xdr:nvSpPr>
      <xdr:spPr>
        <a:xfrm>
          <a:off x="63500" y="1562100"/>
          <a:ext cx="1860550" cy="374650"/>
        </a:xfrm>
        <a:prstGeom prst="borderCallout3">
          <a:avLst>
            <a:gd name="adj1" fmla="val 54344"/>
            <a:gd name="adj2" fmla="val 98810"/>
            <a:gd name="adj3" fmla="val 61123"/>
            <a:gd name="adj4" fmla="val 106703"/>
            <a:gd name="adj5" fmla="val 61016"/>
            <a:gd name="adj6" fmla="val 117268"/>
            <a:gd name="adj7" fmla="val 60420"/>
            <a:gd name="adj8" fmla="val 176076"/>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ysClr val="windowText" lastClr="000000"/>
              </a:solidFill>
            </a:rPr>
            <a:t>Select which parameters</a:t>
          </a:r>
          <a:r>
            <a:rPr lang="en-US" sz="1100" baseline="0">
              <a:solidFill>
                <a:sysClr val="windowText" lastClr="000000"/>
              </a:solidFill>
            </a:rPr>
            <a:t> to use for calculating ICCs</a:t>
          </a:r>
          <a:endParaRPr lang="en-US" sz="1100">
            <a:solidFill>
              <a:sysClr val="windowText" lastClr="000000"/>
            </a:solidFill>
          </a:endParaRPr>
        </a:p>
      </xdr:txBody>
    </xdr:sp>
    <xdr:clientData/>
  </xdr:twoCellAnchor>
  <xdr:twoCellAnchor>
    <xdr:from>
      <xdr:col>0</xdr:col>
      <xdr:colOff>63500</xdr:colOff>
      <xdr:row>0</xdr:row>
      <xdr:rowOff>1955800</xdr:rowOff>
    </xdr:from>
    <xdr:to>
      <xdr:col>0</xdr:col>
      <xdr:colOff>1924050</xdr:colOff>
      <xdr:row>0</xdr:row>
      <xdr:rowOff>2330450</xdr:rowOff>
    </xdr:to>
    <xdr:sp macro="" textlink="">
      <xdr:nvSpPr>
        <xdr:cNvPr id="8" name="Line Callout 3 7">
          <a:extLst>
            <a:ext uri="{FF2B5EF4-FFF2-40B4-BE49-F238E27FC236}">
              <a16:creationId xmlns:a16="http://schemas.microsoft.com/office/drawing/2014/main" id="{00000000-0008-0000-0100-000008000000}"/>
            </a:ext>
          </a:extLst>
        </xdr:cNvPr>
        <xdr:cNvSpPr/>
      </xdr:nvSpPr>
      <xdr:spPr>
        <a:xfrm>
          <a:off x="63500" y="1955800"/>
          <a:ext cx="1860550" cy="374650"/>
        </a:xfrm>
        <a:prstGeom prst="borderCallout3">
          <a:avLst>
            <a:gd name="adj1" fmla="val 64513"/>
            <a:gd name="adj2" fmla="val 98810"/>
            <a:gd name="adj3" fmla="val 57627"/>
            <a:gd name="adj4" fmla="val 106361"/>
            <a:gd name="adj5" fmla="val 55826"/>
            <a:gd name="adj6" fmla="val 117610"/>
            <a:gd name="adj7" fmla="val 43100"/>
            <a:gd name="adj8" fmla="val 140045"/>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ysClr val="windowText" lastClr="000000"/>
              </a:solidFill>
            </a:rPr>
            <a:t>Text of CDC Milestones with similar</a:t>
          </a:r>
          <a:r>
            <a:rPr lang="en-US" sz="1100" baseline="0">
              <a:solidFill>
                <a:sysClr val="windowText" lastClr="000000"/>
              </a:solidFill>
            </a:rPr>
            <a:t> constructs appear</a:t>
          </a:r>
          <a:endParaRPr lang="en-US" sz="1100">
            <a:solidFill>
              <a:sysClr val="windowText" lastClr="000000"/>
            </a:solidFill>
          </a:endParaRPr>
        </a:p>
      </xdr:txBody>
    </xdr:sp>
    <xdr:clientData/>
  </xdr:twoCellAnchor>
  <xdr:twoCellAnchor>
    <xdr:from>
      <xdr:col>0</xdr:col>
      <xdr:colOff>63500</xdr:colOff>
      <xdr:row>0</xdr:row>
      <xdr:rowOff>2355850</xdr:rowOff>
    </xdr:from>
    <xdr:to>
      <xdr:col>0</xdr:col>
      <xdr:colOff>1924050</xdr:colOff>
      <xdr:row>0</xdr:row>
      <xdr:rowOff>2882900</xdr:rowOff>
    </xdr:to>
    <xdr:sp macro="" textlink="">
      <xdr:nvSpPr>
        <xdr:cNvPr id="9" name="Line Callout 3 8">
          <a:extLst>
            <a:ext uri="{FF2B5EF4-FFF2-40B4-BE49-F238E27FC236}">
              <a16:creationId xmlns:a16="http://schemas.microsoft.com/office/drawing/2014/main" id="{00000000-0008-0000-0100-000009000000}"/>
            </a:ext>
          </a:extLst>
        </xdr:cNvPr>
        <xdr:cNvSpPr/>
      </xdr:nvSpPr>
      <xdr:spPr>
        <a:xfrm>
          <a:off x="63500" y="2355850"/>
          <a:ext cx="1860550" cy="527050"/>
        </a:xfrm>
        <a:prstGeom prst="borderCallout3">
          <a:avLst>
            <a:gd name="adj1" fmla="val 64513"/>
            <a:gd name="adj2" fmla="val 98810"/>
            <a:gd name="adj3" fmla="val 59364"/>
            <a:gd name="adj4" fmla="val 109092"/>
            <a:gd name="adj5" fmla="val 54478"/>
            <a:gd name="adj6" fmla="val 118975"/>
            <a:gd name="adj7" fmla="val 47225"/>
            <a:gd name="adj8" fmla="val 139704"/>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ysClr val="windowText" lastClr="000000"/>
              </a:solidFill>
            </a:rPr>
            <a:t>Text of Bright Futures Milestones with similar</a:t>
          </a:r>
          <a:r>
            <a:rPr lang="en-US" sz="1100" baseline="0">
              <a:solidFill>
                <a:sysClr val="windowText" lastClr="000000"/>
              </a:solidFill>
            </a:rPr>
            <a:t> constructs appear</a:t>
          </a:r>
          <a:endParaRPr lang="en-US" sz="1100">
            <a:solidFill>
              <a:sysClr val="windowText" lastClr="000000"/>
            </a:solidFill>
          </a:endParaRPr>
        </a:p>
      </xdr:txBody>
    </xdr:sp>
    <xdr:clientData/>
  </xdr:twoCellAnchor>
  <xdr:twoCellAnchor>
    <xdr:from>
      <xdr:col>0</xdr:col>
      <xdr:colOff>1174750</xdr:colOff>
      <xdr:row>0</xdr:row>
      <xdr:rowOff>2965450</xdr:rowOff>
    </xdr:from>
    <xdr:to>
      <xdr:col>0</xdr:col>
      <xdr:colOff>3644900</xdr:colOff>
      <xdr:row>0</xdr:row>
      <xdr:rowOff>3835400</xdr:rowOff>
    </xdr:to>
    <xdr:sp macro="" textlink="">
      <xdr:nvSpPr>
        <xdr:cNvPr id="10" name="Line Callout 3 9">
          <a:extLst>
            <a:ext uri="{FF2B5EF4-FFF2-40B4-BE49-F238E27FC236}">
              <a16:creationId xmlns:a16="http://schemas.microsoft.com/office/drawing/2014/main" id="{00000000-0008-0000-0100-00000A000000}"/>
            </a:ext>
          </a:extLst>
        </xdr:cNvPr>
        <xdr:cNvSpPr/>
      </xdr:nvSpPr>
      <xdr:spPr>
        <a:xfrm>
          <a:off x="1174750" y="2965450"/>
          <a:ext cx="2470150" cy="869950"/>
        </a:xfrm>
        <a:prstGeom prst="borderCallout3">
          <a:avLst>
            <a:gd name="adj1" fmla="val -388"/>
            <a:gd name="adj2" fmla="val 75160"/>
            <a:gd name="adj3" fmla="val -28053"/>
            <a:gd name="adj4" fmla="val 83128"/>
            <a:gd name="adj5" fmla="val -55456"/>
            <a:gd name="adj6" fmla="val 90955"/>
            <a:gd name="adj7" fmla="val -171981"/>
            <a:gd name="adj8" fmla="val 117339"/>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lang="en-US" sz="1100" b="1" u="sng">
              <a:solidFill>
                <a:sysClr val="windowText" lastClr="000000"/>
              </a:solidFill>
            </a:rPr>
            <a:t>Norms</a:t>
          </a:r>
          <a:r>
            <a:rPr lang="en-US" sz="1100" b="1">
              <a:solidFill>
                <a:sysClr val="windowText" lastClr="000000"/>
              </a:solidFill>
            </a:rPr>
            <a:t>: </a:t>
          </a:r>
          <a:r>
            <a:rPr lang="en-US" sz="1100">
              <a:solidFill>
                <a:sysClr val="windowText" lastClr="000000"/>
              </a:solidFill>
            </a:rPr>
            <a:t>ages at which 50%, 75% and 90% of parents are expected to report that their children:</a:t>
          </a:r>
        </a:p>
        <a:p>
          <a:pPr algn="l"/>
          <a:r>
            <a:rPr lang="en-US" sz="1100">
              <a:solidFill>
                <a:sysClr val="windowText" lastClr="000000"/>
              </a:solidFill>
            </a:rPr>
            <a:t>1. at least "somewhat" pass the milestone</a:t>
          </a:r>
        </a:p>
        <a:p>
          <a:pPr algn="l"/>
          <a:r>
            <a:rPr lang="en-US" sz="1100">
              <a:solidFill>
                <a:sysClr val="windowText" lastClr="000000"/>
              </a:solidFill>
            </a:rPr>
            <a:t>2. "very much" pass the milestone</a:t>
          </a:r>
        </a:p>
      </xdr:txBody>
    </xdr:sp>
    <xdr:clientData/>
  </xdr:twoCellAnchor>
  <xdr:twoCellAnchor>
    <xdr:from>
      <xdr:col>0</xdr:col>
      <xdr:colOff>3898900</xdr:colOff>
      <xdr:row>0</xdr:row>
      <xdr:rowOff>2965450</xdr:rowOff>
    </xdr:from>
    <xdr:to>
      <xdr:col>0</xdr:col>
      <xdr:colOff>6369050</xdr:colOff>
      <xdr:row>0</xdr:row>
      <xdr:rowOff>3835400</xdr:rowOff>
    </xdr:to>
    <xdr:sp macro="" textlink="">
      <xdr:nvSpPr>
        <xdr:cNvPr id="11" name="Line Callout 3 10">
          <a:extLst>
            <a:ext uri="{FF2B5EF4-FFF2-40B4-BE49-F238E27FC236}">
              <a16:creationId xmlns:a16="http://schemas.microsoft.com/office/drawing/2014/main" id="{00000000-0008-0000-0100-00000B000000}"/>
            </a:ext>
          </a:extLst>
        </xdr:cNvPr>
        <xdr:cNvSpPr/>
      </xdr:nvSpPr>
      <xdr:spPr>
        <a:xfrm>
          <a:off x="3898900" y="2965450"/>
          <a:ext cx="2470150" cy="869950"/>
        </a:xfrm>
        <a:prstGeom prst="borderCallout3">
          <a:avLst>
            <a:gd name="adj1" fmla="val 342"/>
            <a:gd name="adj2" fmla="val 37628"/>
            <a:gd name="adj3" fmla="val -14184"/>
            <a:gd name="adj4" fmla="val 35313"/>
            <a:gd name="adj5" fmla="val -50347"/>
            <a:gd name="adj6" fmla="val 30544"/>
            <a:gd name="adj7" fmla="val -101178"/>
            <a:gd name="adj8" fmla="val 22480"/>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lang="en-US" sz="1100" b="1" u="sng" baseline="0">
              <a:solidFill>
                <a:sysClr val="windowText" lastClr="000000"/>
              </a:solidFill>
            </a:rPr>
            <a:t>Category response curves (CRCs)</a:t>
          </a:r>
          <a:r>
            <a:rPr lang="en-US" sz="1100" b="1" u="none" baseline="0">
              <a:solidFill>
                <a:sysClr val="windowText" lastClr="000000"/>
              </a:solidFill>
            </a:rPr>
            <a:t> </a:t>
          </a:r>
          <a:r>
            <a:rPr lang="en-US" sz="1100" baseline="0">
              <a:solidFill>
                <a:sysClr val="windowText" lastClr="000000"/>
              </a:solidFill>
            </a:rPr>
            <a:t>display the expected probability at each child age that a parent will report "Not at all", "Somewhat" and "Very Much"</a:t>
          </a:r>
          <a:endParaRPr lang="en-US" sz="1100">
            <a:solidFill>
              <a:sysClr val="windowText" lastClr="000000"/>
            </a:solidFill>
          </a:endParaRPr>
        </a:p>
      </xdr:txBody>
    </xdr:sp>
    <xdr:clientData/>
  </xdr:twoCellAnchor>
  <xdr:twoCellAnchor>
    <xdr:from>
      <xdr:col>0</xdr:col>
      <xdr:colOff>8324850</xdr:colOff>
      <xdr:row>0</xdr:row>
      <xdr:rowOff>31750</xdr:rowOff>
    </xdr:from>
    <xdr:to>
      <xdr:col>0</xdr:col>
      <xdr:colOff>11512550</xdr:colOff>
      <xdr:row>0</xdr:row>
      <xdr:rowOff>3848100</xdr:rowOff>
    </xdr:to>
    <xdr:sp macro="" textlink="">
      <xdr:nvSpPr>
        <xdr:cNvPr id="12" name="Line Callout 3 11">
          <a:extLst>
            <a:ext uri="{FF2B5EF4-FFF2-40B4-BE49-F238E27FC236}">
              <a16:creationId xmlns:a16="http://schemas.microsoft.com/office/drawing/2014/main" id="{00000000-0008-0000-0100-00000C000000}"/>
            </a:ext>
          </a:extLst>
        </xdr:cNvPr>
        <xdr:cNvSpPr/>
      </xdr:nvSpPr>
      <xdr:spPr>
        <a:xfrm>
          <a:off x="8324850" y="31750"/>
          <a:ext cx="3187700" cy="3816350"/>
        </a:xfrm>
        <a:prstGeom prst="borderCallout3">
          <a:avLst>
            <a:gd name="adj1" fmla="val 47264"/>
            <a:gd name="adj2" fmla="val 377"/>
            <a:gd name="adj3" fmla="val 47214"/>
            <a:gd name="adj4" fmla="val -3332"/>
            <a:gd name="adj5" fmla="val 47324"/>
            <a:gd name="adj6" fmla="val -16866"/>
            <a:gd name="adj7" fmla="val 47574"/>
            <a:gd name="adj8" fmla="val -37082"/>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lang="en-US" sz="1100" b="1" u="sng" baseline="0">
              <a:solidFill>
                <a:sysClr val="windowText" lastClr="000000"/>
              </a:solidFill>
            </a:rPr>
            <a:t>Calibration:</a:t>
          </a:r>
          <a:r>
            <a:rPr lang="en-US" sz="1100" b="1" u="none" baseline="0">
              <a:solidFill>
                <a:sysClr val="windowText" lastClr="000000"/>
              </a:solidFill>
            </a:rPr>
            <a:t> </a:t>
          </a:r>
          <a:r>
            <a:rPr lang="en-US" sz="1100" b="0" u="none" baseline="0">
              <a:solidFill>
                <a:sysClr val="windowText" lastClr="000000"/>
              </a:solidFill>
            </a:rPr>
            <a:t>For each response option, these figures compare expected values (expressed as category response curves (CRC)) to observed values, which represent that actual proportion of parents who chose each response at each age. </a:t>
          </a:r>
        </a:p>
        <a:p>
          <a:pPr algn="l"/>
          <a:endParaRPr lang="en-US" sz="1100" b="0" u="none" baseline="0">
            <a:solidFill>
              <a:sysClr val="windowText" lastClr="000000"/>
            </a:solidFill>
          </a:endParaRPr>
        </a:p>
        <a:p>
          <a:pPr algn="l"/>
          <a:r>
            <a:rPr lang="en-US" sz="1100" b="0" u="none" baseline="0">
              <a:solidFill>
                <a:sysClr val="windowText" lastClr="000000"/>
              </a:solidFill>
            </a:rPr>
            <a:t>Overall, note differences in degree of calibration between milestones, especially between those for younger and older children.</a:t>
          </a:r>
        </a:p>
        <a:p>
          <a:pPr algn="l"/>
          <a:endParaRPr lang="en-US" sz="1100" b="0" u="none" baseline="0">
            <a:solidFill>
              <a:sysClr val="windowText" lastClr="000000"/>
            </a:solidFill>
          </a:endParaRPr>
        </a:p>
        <a:p>
          <a:pPr algn="l"/>
          <a:r>
            <a:rPr lang="en-US" sz="1100" b="0" u="none" baseline="0">
              <a:solidFill>
                <a:sysClr val="windowText" lastClr="000000"/>
              </a:solidFill>
            </a:rPr>
            <a:t>Observed values are displayed with 95% confidence  intervals.  Note that despite being less visually impressive on the figure, smaller confidence intervals reflect larger sample sizes and thus greater precision.</a:t>
          </a:r>
        </a:p>
        <a:p>
          <a:pPr algn="l"/>
          <a:endParaRPr lang="en-US" sz="1100" b="0" u="none" baseline="0">
            <a:solidFill>
              <a:sysClr val="windowText" lastClr="000000"/>
            </a:solidFill>
          </a:endParaRPr>
        </a:p>
        <a:p>
          <a:pPr algn="l"/>
          <a:r>
            <a:rPr lang="en-US" sz="1100" b="0" u="none" baseline="0">
              <a:solidFill>
                <a:sysClr val="windowText" lastClr="000000"/>
              </a:solidFill>
            </a:rPr>
            <a:t>Also note that CRCs are based on IRT parameters that correct for estimated developmental status. Because developmental status differs between children screened during the month targeted by the periodicity schedule and those "screened late", some differences are to be expected.</a:t>
          </a:r>
        </a:p>
      </xdr:txBody>
    </xdr:sp>
    <xdr:clientData/>
  </xdr:twoCellAnchor>
  <xdr:twoCellAnchor>
    <xdr:from>
      <xdr:col>0</xdr:col>
      <xdr:colOff>7270750</xdr:colOff>
      <xdr:row>0</xdr:row>
      <xdr:rowOff>1301750</xdr:rowOff>
    </xdr:from>
    <xdr:to>
      <xdr:col>0</xdr:col>
      <xdr:colOff>8324850</xdr:colOff>
      <xdr:row>0</xdr:row>
      <xdr:rowOff>1828800</xdr:rowOff>
    </xdr:to>
    <xdr:cxnSp macro="">
      <xdr:nvCxnSpPr>
        <xdr:cNvPr id="14" name="Straight Connector 13">
          <a:extLst>
            <a:ext uri="{FF2B5EF4-FFF2-40B4-BE49-F238E27FC236}">
              <a16:creationId xmlns:a16="http://schemas.microsoft.com/office/drawing/2014/main" id="{00000000-0008-0000-0100-00000E000000}"/>
            </a:ext>
          </a:extLst>
        </xdr:cNvPr>
        <xdr:cNvCxnSpPr/>
      </xdr:nvCxnSpPr>
      <xdr:spPr>
        <a:xfrm flipH="1" flipV="1">
          <a:off x="7270750" y="1301750"/>
          <a:ext cx="1054100" cy="52705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7277100</xdr:colOff>
      <xdr:row>0</xdr:row>
      <xdr:rowOff>1838325</xdr:rowOff>
    </xdr:from>
    <xdr:to>
      <xdr:col>0</xdr:col>
      <xdr:colOff>8324850</xdr:colOff>
      <xdr:row>0</xdr:row>
      <xdr:rowOff>2368550</xdr:rowOff>
    </xdr:to>
    <xdr:cxnSp macro="">
      <xdr:nvCxnSpPr>
        <xdr:cNvPr id="15" name="Straight Connector 14">
          <a:extLst>
            <a:ext uri="{FF2B5EF4-FFF2-40B4-BE49-F238E27FC236}">
              <a16:creationId xmlns:a16="http://schemas.microsoft.com/office/drawing/2014/main" id="{00000000-0008-0000-0100-00000F000000}"/>
            </a:ext>
          </a:extLst>
        </xdr:cNvPr>
        <xdr:cNvCxnSpPr/>
      </xdr:nvCxnSpPr>
      <xdr:spPr>
        <a:xfrm flipH="1">
          <a:off x="7277100" y="1838325"/>
          <a:ext cx="1047750" cy="530225"/>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6762750</xdr:colOff>
      <xdr:row>0</xdr:row>
      <xdr:rowOff>3105150</xdr:rowOff>
    </xdr:from>
    <xdr:to>
      <xdr:col>0</xdr:col>
      <xdr:colOff>7626350</xdr:colOff>
      <xdr:row>0</xdr:row>
      <xdr:rowOff>3549650</xdr:rowOff>
    </xdr:to>
    <xdr:sp macro="" textlink="">
      <xdr:nvSpPr>
        <xdr:cNvPr id="18" name="Line Callout 3 17">
          <a:extLst>
            <a:ext uri="{FF2B5EF4-FFF2-40B4-BE49-F238E27FC236}">
              <a16:creationId xmlns:a16="http://schemas.microsoft.com/office/drawing/2014/main" id="{00000000-0008-0000-0100-000012000000}"/>
            </a:ext>
          </a:extLst>
        </xdr:cNvPr>
        <xdr:cNvSpPr/>
      </xdr:nvSpPr>
      <xdr:spPr>
        <a:xfrm>
          <a:off x="6762750" y="3105150"/>
          <a:ext cx="863600" cy="444500"/>
        </a:xfrm>
        <a:prstGeom prst="borderCallout3">
          <a:avLst>
            <a:gd name="adj1" fmla="val 8799"/>
            <a:gd name="adj2" fmla="val 101016"/>
            <a:gd name="adj3" fmla="val -9078"/>
            <a:gd name="adj4" fmla="val 106938"/>
            <a:gd name="adj5" fmla="val -30978"/>
            <a:gd name="adj6" fmla="val 113986"/>
            <a:gd name="adj7" fmla="val -47685"/>
            <a:gd name="adj8" fmla="val 121561"/>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ysClr val="windowText" lastClr="000000"/>
              </a:solidFill>
            </a:rPr>
            <a:t>Resize</a:t>
          </a:r>
          <a:r>
            <a:rPr lang="en-US" sz="1100" baseline="0">
              <a:solidFill>
                <a:sysClr val="windowText" lastClr="000000"/>
              </a:solidFill>
            </a:rPr>
            <a:t> as needed</a:t>
          </a:r>
          <a:endParaRPr lang="en-US" sz="1100">
            <a:solidFill>
              <a:sysClr val="windowText" lastClr="000000"/>
            </a:solidFill>
          </a:endParaRPr>
        </a:p>
      </xdr:txBody>
    </xdr:sp>
    <xdr:clientData/>
  </xdr:twoCellAnchor>
  <xdr:twoCellAnchor>
    <xdr:from>
      <xdr:col>0</xdr:col>
      <xdr:colOff>57150</xdr:colOff>
      <xdr:row>0</xdr:row>
      <xdr:rowOff>565150</xdr:rowOff>
    </xdr:from>
    <xdr:to>
      <xdr:col>0</xdr:col>
      <xdr:colOff>1917700</xdr:colOff>
      <xdr:row>0</xdr:row>
      <xdr:rowOff>927100</xdr:rowOff>
    </xdr:to>
    <xdr:sp macro="" textlink="">
      <xdr:nvSpPr>
        <xdr:cNvPr id="17" name="Line Callout 3 16">
          <a:extLst>
            <a:ext uri="{FF2B5EF4-FFF2-40B4-BE49-F238E27FC236}">
              <a16:creationId xmlns:a16="http://schemas.microsoft.com/office/drawing/2014/main" id="{00000000-0008-0000-0100-000011000000}"/>
            </a:ext>
          </a:extLst>
        </xdr:cNvPr>
        <xdr:cNvSpPr/>
      </xdr:nvSpPr>
      <xdr:spPr>
        <a:xfrm>
          <a:off x="57150" y="565150"/>
          <a:ext cx="1860550" cy="361950"/>
        </a:xfrm>
        <a:prstGeom prst="borderCallout3">
          <a:avLst>
            <a:gd name="adj1" fmla="val 64513"/>
            <a:gd name="adj2" fmla="val 98810"/>
            <a:gd name="adj3" fmla="val 67797"/>
            <a:gd name="adj4" fmla="val 106020"/>
            <a:gd name="adj5" fmla="val 76165"/>
            <a:gd name="adj6" fmla="val 116927"/>
            <a:gd name="adj7" fmla="val 130611"/>
            <a:gd name="adj8" fmla="val 140386"/>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ysClr val="windowText" lastClr="000000"/>
              </a:solidFill>
            </a:rPr>
            <a:t>information</a:t>
          </a:r>
          <a:r>
            <a:rPr lang="en-US" sz="1100" baseline="0">
              <a:solidFill>
                <a:sysClr val="windowText" lastClr="000000"/>
              </a:solidFill>
            </a:rPr>
            <a:t> re: which SWYC forms include this question</a:t>
          </a:r>
          <a:endParaRPr 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39461</xdr:rowOff>
    </xdr:from>
    <xdr:to>
      <xdr:col>3</xdr:col>
      <xdr:colOff>416378</xdr:colOff>
      <xdr:row>3</xdr:row>
      <xdr:rowOff>590550</xdr:rowOff>
    </xdr:to>
    <xdr:sp macro="" textlink="dataToDisplay!AG6">
      <xdr:nvSpPr>
        <xdr:cNvPr id="2" name="TextBox 1">
          <a:extLst>
            <a:ext uri="{FF2B5EF4-FFF2-40B4-BE49-F238E27FC236}">
              <a16:creationId xmlns:a16="http://schemas.microsoft.com/office/drawing/2014/main" id="{00000000-0008-0000-0200-000002000000}"/>
            </a:ext>
          </a:extLst>
        </xdr:cNvPr>
        <xdr:cNvSpPr txBox="1"/>
      </xdr:nvSpPr>
      <xdr:spPr>
        <a:xfrm>
          <a:off x="0" y="712561"/>
          <a:ext cx="2118178" cy="55108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43F12627-33D2-44A3-B750-D851DDC5CBE9}" type="TxLink">
            <a:rPr lang="en-US" sz="1100" b="1" i="0" u="none" strike="noStrike">
              <a:solidFill>
                <a:srgbClr val="000000"/>
              </a:solidFill>
              <a:latin typeface="Calibri"/>
              <a:cs typeface="Calibri"/>
            </a:rPr>
            <a:pPr algn="ctr"/>
            <a:t>Pulls up to standing</a:t>
          </a:fld>
          <a:endParaRPr lang="en-GB" sz="1100" b="1"/>
        </a:p>
      </xdr:txBody>
    </xdr:sp>
    <xdr:clientData/>
  </xdr:twoCellAnchor>
  <xdr:twoCellAnchor>
    <xdr:from>
      <xdr:col>0</xdr:col>
      <xdr:colOff>12700</xdr:colOff>
      <xdr:row>15</xdr:row>
      <xdr:rowOff>126039</xdr:rowOff>
    </xdr:from>
    <xdr:to>
      <xdr:col>10</xdr:col>
      <xdr:colOff>317500</xdr:colOff>
      <xdr:row>16</xdr:row>
      <xdr:rowOff>177800</xdr:rowOff>
    </xdr:to>
    <xdr:sp macro="" textlink="dataToDisplay!AG10">
      <xdr:nvSpPr>
        <xdr:cNvPr id="13" name="TextBox 12">
          <a:extLst>
            <a:ext uri="{FF2B5EF4-FFF2-40B4-BE49-F238E27FC236}">
              <a16:creationId xmlns:a16="http://schemas.microsoft.com/office/drawing/2014/main" id="{00000000-0008-0000-0200-00000D000000}"/>
            </a:ext>
          </a:extLst>
        </xdr:cNvPr>
        <xdr:cNvSpPr txBox="1"/>
      </xdr:nvSpPr>
      <xdr:spPr>
        <a:xfrm>
          <a:off x="12700" y="3269289"/>
          <a:ext cx="6121400" cy="235911"/>
        </a:xfrm>
        <a:prstGeom prst="rect">
          <a:avLst/>
        </a:prstGeom>
        <a:solidFill>
          <a:srgbClr val="F8BAF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E868B53-A365-4DCC-BE86-358C4D4B1D87}" type="TxLink">
            <a:rPr lang="en-US" sz="1100" b="0" i="0" u="none" strike="noStrike">
              <a:solidFill>
                <a:srgbClr val="000000"/>
              </a:solidFill>
              <a:latin typeface="Calibri"/>
              <a:cs typeface="Calibri"/>
            </a:rPr>
            <a:pPr/>
            <a:t>no comparable milestone</a:t>
          </a:fld>
          <a:endParaRPr lang="en-GB" sz="1100"/>
        </a:p>
      </xdr:txBody>
    </xdr:sp>
    <xdr:clientData/>
  </xdr:twoCellAnchor>
  <xdr:twoCellAnchor>
    <xdr:from>
      <xdr:col>0</xdr:col>
      <xdr:colOff>12700</xdr:colOff>
      <xdr:row>14</xdr:row>
      <xdr:rowOff>83495</xdr:rowOff>
    </xdr:from>
    <xdr:to>
      <xdr:col>10</xdr:col>
      <xdr:colOff>317500</xdr:colOff>
      <xdr:row>15</xdr:row>
      <xdr:rowOff>133330</xdr:rowOff>
    </xdr:to>
    <xdr:sp macro="" textlink="dataToDisplay!AG9">
      <xdr:nvSpPr>
        <xdr:cNvPr id="14" name="TextBox 13">
          <a:extLst>
            <a:ext uri="{FF2B5EF4-FFF2-40B4-BE49-F238E27FC236}">
              <a16:creationId xmlns:a16="http://schemas.microsoft.com/office/drawing/2014/main" id="{00000000-0008-0000-0200-00000E000000}"/>
            </a:ext>
          </a:extLst>
        </xdr:cNvPr>
        <xdr:cNvSpPr txBox="1"/>
      </xdr:nvSpPr>
      <xdr:spPr>
        <a:xfrm>
          <a:off x="12700" y="3042595"/>
          <a:ext cx="6121400" cy="233985"/>
        </a:xfrm>
        <a:prstGeom prst="rect">
          <a:avLst/>
        </a:prstGeom>
        <a:solidFill>
          <a:srgbClr val="F8BAF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8DDA618-E833-4D66-9A02-E334D32AFC66}" type="TxLink">
            <a:rPr lang="en-US" sz="1100" b="0" i="0" u="none" strike="noStrike">
              <a:solidFill>
                <a:srgbClr val="000000"/>
              </a:solidFill>
              <a:latin typeface="Calibri"/>
              <a:cs typeface="Calibri"/>
            </a:rPr>
            <a:pPr/>
            <a:t> </a:t>
          </a:fld>
          <a:endParaRPr lang="en-GB" sz="1100"/>
        </a:p>
      </xdr:txBody>
    </xdr:sp>
    <xdr:clientData/>
  </xdr:twoCellAnchor>
  <xdr:twoCellAnchor>
    <xdr:from>
      <xdr:col>0</xdr:col>
      <xdr:colOff>12700</xdr:colOff>
      <xdr:row>11</xdr:row>
      <xdr:rowOff>47300</xdr:rowOff>
    </xdr:from>
    <xdr:to>
      <xdr:col>3</xdr:col>
      <xdr:colOff>501650</xdr:colOff>
      <xdr:row>14</xdr:row>
      <xdr:rowOff>101600</xdr:rowOff>
    </xdr:to>
    <xdr:sp macro="" textlink="dataToDisplay!AG8">
      <xdr:nvSpPr>
        <xdr:cNvPr id="15" name="TextBox 14">
          <a:extLst>
            <a:ext uri="{FF2B5EF4-FFF2-40B4-BE49-F238E27FC236}">
              <a16:creationId xmlns:a16="http://schemas.microsoft.com/office/drawing/2014/main" id="{00000000-0008-0000-0200-00000F000000}"/>
            </a:ext>
          </a:extLst>
        </xdr:cNvPr>
        <xdr:cNvSpPr txBox="1"/>
      </xdr:nvSpPr>
      <xdr:spPr>
        <a:xfrm>
          <a:off x="12700" y="2453950"/>
          <a:ext cx="2190750" cy="606750"/>
        </a:xfrm>
        <a:prstGeom prst="rect">
          <a:avLst/>
        </a:prstGeom>
        <a:solidFill>
          <a:srgbClr val="F8BAF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fld id="{4B4EFCD6-C98D-4E2F-A050-2755FE2364A5}" type="TxLink">
            <a:rPr lang="en-US" sz="1100" b="0" i="0" u="none" strike="noStrike">
              <a:solidFill>
                <a:srgbClr val="000000"/>
              </a:solidFill>
              <a:latin typeface="Calibri"/>
              <a:cs typeface="Calibri"/>
            </a:rPr>
            <a:pPr/>
            <a:t>●by 9 months, most children: 'Pulls to stand'</a:t>
          </a:fld>
          <a:endParaRPr lang="en-GB" sz="1100"/>
        </a:p>
      </xdr:txBody>
    </xdr:sp>
    <xdr:clientData/>
  </xdr:twoCellAnchor>
  <xdr:twoCellAnchor>
    <xdr:from>
      <xdr:col>0</xdr:col>
      <xdr:colOff>12700</xdr:colOff>
      <xdr:row>10</xdr:row>
      <xdr:rowOff>19050</xdr:rowOff>
    </xdr:from>
    <xdr:to>
      <xdr:col>3</xdr:col>
      <xdr:colOff>505460</xdr:colOff>
      <xdr:row>11</xdr:row>
      <xdr:rowOff>88899</xdr:rowOff>
    </xdr:to>
    <xdr:sp macro="" textlink="dataToDisplay!AG7">
      <xdr:nvSpPr>
        <xdr:cNvPr id="16" name="TextBox 15">
          <a:extLst>
            <a:ext uri="{FF2B5EF4-FFF2-40B4-BE49-F238E27FC236}">
              <a16:creationId xmlns:a16="http://schemas.microsoft.com/office/drawing/2014/main" id="{00000000-0008-0000-0200-000010000000}"/>
            </a:ext>
          </a:extLst>
        </xdr:cNvPr>
        <xdr:cNvSpPr txBox="1"/>
      </xdr:nvSpPr>
      <xdr:spPr>
        <a:xfrm>
          <a:off x="12700" y="2241550"/>
          <a:ext cx="2194560" cy="253999"/>
        </a:xfrm>
        <a:prstGeom prst="rect">
          <a:avLst/>
        </a:prstGeom>
        <a:solidFill>
          <a:srgbClr val="F8BAF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5C2F486-C456-44DE-9A3B-30CF2C8027B4}" type="TxLink">
            <a:rPr lang="en-US" sz="1100" b="0" i="0" u="sng" strike="noStrike">
              <a:solidFill>
                <a:srgbClr val="000000"/>
              </a:solidFill>
              <a:latin typeface="Calibri"/>
              <a:cs typeface="Calibri"/>
            </a:rPr>
            <a:pPr/>
            <a:t>In comparison, the CDC states that</a:t>
          </a:fld>
          <a:endParaRPr lang="en-GB" sz="1100" u="sng"/>
        </a:p>
      </xdr:txBody>
    </xdr:sp>
    <xdr:clientData/>
  </xdr:twoCellAnchor>
  <xdr:twoCellAnchor>
    <xdr:from>
      <xdr:col>0</xdr:col>
      <xdr:colOff>12700</xdr:colOff>
      <xdr:row>20</xdr:row>
      <xdr:rowOff>45078</xdr:rowOff>
    </xdr:from>
    <xdr:to>
      <xdr:col>10</xdr:col>
      <xdr:colOff>330200</xdr:colOff>
      <xdr:row>21</xdr:row>
      <xdr:rowOff>63500</xdr:rowOff>
    </xdr:to>
    <xdr:sp macro="" textlink="dataToDisplay!AP10">
      <xdr:nvSpPr>
        <xdr:cNvPr id="17" name="TextBox 16">
          <a:extLst>
            <a:ext uri="{FF2B5EF4-FFF2-40B4-BE49-F238E27FC236}">
              <a16:creationId xmlns:a16="http://schemas.microsoft.com/office/drawing/2014/main" id="{00000000-0008-0000-0200-000011000000}"/>
            </a:ext>
          </a:extLst>
        </xdr:cNvPr>
        <xdr:cNvSpPr txBox="1"/>
      </xdr:nvSpPr>
      <xdr:spPr>
        <a:xfrm>
          <a:off x="12700" y="4109078"/>
          <a:ext cx="6134100" cy="202572"/>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fld id="{EC84A93B-9C6D-4A19-B09A-7F844E451550}" type="TxLink">
            <a:rPr lang="en-US" sz="1100" b="0" i="0" u="none" strike="noStrike">
              <a:solidFill>
                <a:srgbClr val="000000"/>
              </a:solidFill>
              <a:latin typeface="Calibri"/>
              <a:cs typeface="Calibri"/>
            </a:rPr>
            <a:pPr/>
            <a:t> </a:t>
          </a:fld>
          <a:endParaRPr lang="en-GB" sz="1100"/>
        </a:p>
      </xdr:txBody>
    </xdr:sp>
    <xdr:clientData/>
  </xdr:twoCellAnchor>
  <xdr:twoCellAnchor>
    <xdr:from>
      <xdr:col>0</xdr:col>
      <xdr:colOff>12700</xdr:colOff>
      <xdr:row>19</xdr:row>
      <xdr:rowOff>35029</xdr:rowOff>
    </xdr:from>
    <xdr:to>
      <xdr:col>10</xdr:col>
      <xdr:colOff>330200</xdr:colOff>
      <xdr:row>20</xdr:row>
      <xdr:rowOff>51775</xdr:rowOff>
    </xdr:to>
    <xdr:sp macro="" textlink="dataToDisplay!AP9">
      <xdr:nvSpPr>
        <xdr:cNvPr id="18" name="TextBox 17">
          <a:extLst>
            <a:ext uri="{FF2B5EF4-FFF2-40B4-BE49-F238E27FC236}">
              <a16:creationId xmlns:a16="http://schemas.microsoft.com/office/drawing/2014/main" id="{00000000-0008-0000-0200-000012000000}"/>
            </a:ext>
          </a:extLst>
        </xdr:cNvPr>
        <xdr:cNvSpPr txBox="1"/>
      </xdr:nvSpPr>
      <xdr:spPr>
        <a:xfrm>
          <a:off x="12700" y="3914879"/>
          <a:ext cx="6134100" cy="200896"/>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fld id="{0467439E-C87C-40FD-BC10-6AADC4F5D0E5}" type="TxLink">
            <a:rPr lang="en-US" sz="1100" b="0" i="0" u="none" strike="noStrike">
              <a:solidFill>
                <a:srgbClr val="000000"/>
              </a:solidFill>
              <a:latin typeface="Calibri"/>
              <a:cs typeface="Calibri"/>
            </a:rPr>
            <a:pPr/>
            <a:t> </a:t>
          </a:fld>
          <a:endParaRPr lang="en-GB" sz="1100"/>
        </a:p>
      </xdr:txBody>
    </xdr:sp>
    <xdr:clientData/>
  </xdr:twoCellAnchor>
  <xdr:twoCellAnchor>
    <xdr:from>
      <xdr:col>0</xdr:col>
      <xdr:colOff>12700</xdr:colOff>
      <xdr:row>18</xdr:row>
      <xdr:rowOff>23494</xdr:rowOff>
    </xdr:from>
    <xdr:to>
      <xdr:col>10</xdr:col>
      <xdr:colOff>330200</xdr:colOff>
      <xdr:row>19</xdr:row>
      <xdr:rowOff>41726</xdr:rowOff>
    </xdr:to>
    <xdr:sp macro="" textlink="dataToDisplay!AP8">
      <xdr:nvSpPr>
        <xdr:cNvPr id="19" name="TextBox 18">
          <a:extLst>
            <a:ext uri="{FF2B5EF4-FFF2-40B4-BE49-F238E27FC236}">
              <a16:creationId xmlns:a16="http://schemas.microsoft.com/office/drawing/2014/main" id="{00000000-0008-0000-0200-000013000000}"/>
            </a:ext>
          </a:extLst>
        </xdr:cNvPr>
        <xdr:cNvSpPr txBox="1"/>
      </xdr:nvSpPr>
      <xdr:spPr>
        <a:xfrm>
          <a:off x="12700" y="3719194"/>
          <a:ext cx="6134100" cy="202382"/>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fld id="{F37268D4-A19B-42F4-A842-A063614A5CD6}" type="TxLink">
            <a:rPr lang="en-US" sz="1100" b="0" i="0" u="none" strike="noStrike">
              <a:solidFill>
                <a:srgbClr val="000000"/>
              </a:solidFill>
              <a:latin typeface="Calibri"/>
              <a:cs typeface="Calibri"/>
            </a:rPr>
            <a:pPr/>
            <a:t>●'Stands alone' at 12 months</a:t>
          </a:fld>
          <a:endParaRPr lang="en-GB" sz="1100"/>
        </a:p>
      </xdr:txBody>
    </xdr:sp>
    <xdr:clientData/>
  </xdr:twoCellAnchor>
  <xdr:twoCellAnchor>
    <xdr:from>
      <xdr:col>0</xdr:col>
      <xdr:colOff>12700</xdr:colOff>
      <xdr:row>16</xdr:row>
      <xdr:rowOff>174623</xdr:rowOff>
    </xdr:from>
    <xdr:to>
      <xdr:col>3</xdr:col>
      <xdr:colOff>674687</xdr:colOff>
      <xdr:row>18</xdr:row>
      <xdr:rowOff>59053</xdr:rowOff>
    </xdr:to>
    <xdr:sp macro="" textlink="dataToDisplay!AP7">
      <xdr:nvSpPr>
        <xdr:cNvPr id="20" name="TextBox 19">
          <a:extLst>
            <a:ext uri="{FF2B5EF4-FFF2-40B4-BE49-F238E27FC236}">
              <a16:creationId xmlns:a16="http://schemas.microsoft.com/office/drawing/2014/main" id="{00000000-0008-0000-0200-000014000000}"/>
            </a:ext>
          </a:extLst>
        </xdr:cNvPr>
        <xdr:cNvSpPr txBox="1"/>
      </xdr:nvSpPr>
      <xdr:spPr>
        <a:xfrm>
          <a:off x="12700" y="3502023"/>
          <a:ext cx="2363787" cy="25273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F739EC0-5009-433C-AA28-8ED377DB428E}" type="TxLink">
            <a:rPr lang="en-US" sz="1100" b="0" i="0" u="sng" strike="noStrike">
              <a:solidFill>
                <a:srgbClr val="000000"/>
              </a:solidFill>
              <a:latin typeface="Calibri"/>
              <a:cs typeface="Calibri"/>
            </a:rPr>
            <a:pPr/>
            <a:t>While the AAP's Bright Futures recommends asking whether child:</a:t>
          </a:fld>
          <a:endParaRPr lang="en-GB" sz="1100" u="sng"/>
        </a:p>
      </xdr:txBody>
    </xdr:sp>
    <xdr:clientData/>
  </xdr:twoCellAnchor>
  <xdr:twoCellAnchor>
    <xdr:from>
      <xdr:col>3</xdr:col>
      <xdr:colOff>469494</xdr:colOff>
      <xdr:row>5</xdr:row>
      <xdr:rowOff>175987</xdr:rowOff>
    </xdr:from>
    <xdr:to>
      <xdr:col>10</xdr:col>
      <xdr:colOff>336553</xdr:colOff>
      <xdr:row>14</xdr:row>
      <xdr:rowOff>142967</xdr:rowOff>
    </xdr:to>
    <xdr:grpSp>
      <xdr:nvGrpSpPr>
        <xdr:cNvPr id="42" name="Group 41">
          <a:extLst>
            <a:ext uri="{FF2B5EF4-FFF2-40B4-BE49-F238E27FC236}">
              <a16:creationId xmlns:a16="http://schemas.microsoft.com/office/drawing/2014/main" id="{00000000-0008-0000-0200-00002A000000}"/>
            </a:ext>
          </a:extLst>
        </xdr:cNvPr>
        <xdr:cNvGrpSpPr/>
      </xdr:nvGrpSpPr>
      <xdr:grpSpPr>
        <a:xfrm>
          <a:off x="2097815" y="1586594"/>
          <a:ext cx="3808595" cy="1572623"/>
          <a:chOff x="7625944" y="34291"/>
          <a:chExt cx="3981859" cy="1539601"/>
        </a:xfrm>
      </xdr:grpSpPr>
      <xdr:graphicFrame macro="">
        <xdr:nvGraphicFramePr>
          <xdr:cNvPr id="3" name="Chart 9">
            <a:extLst>
              <a:ext uri="{FF2B5EF4-FFF2-40B4-BE49-F238E27FC236}">
                <a16:creationId xmlns:a16="http://schemas.microsoft.com/office/drawing/2014/main" id="{00000000-0008-0000-0200-000003000000}"/>
              </a:ext>
            </a:extLst>
          </xdr:cNvPr>
          <xdr:cNvGraphicFramePr>
            <a:graphicFrameLocks/>
          </xdr:cNvGraphicFramePr>
        </xdr:nvGraphicFramePr>
        <xdr:xfrm>
          <a:off x="7883208" y="34291"/>
          <a:ext cx="3718242" cy="153797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200-000004000000}"/>
              </a:ext>
            </a:extLst>
          </xdr:cNvPr>
          <xdr:cNvSpPr/>
        </xdr:nvSpPr>
        <xdr:spPr>
          <a:xfrm rot="16200000">
            <a:off x="7010404" y="679451"/>
            <a:ext cx="1527628" cy="2612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b"/>
          <a:lstStyle/>
          <a:p>
            <a:pPr algn="ctr"/>
            <a:r>
              <a:rPr lang="en-GB" sz="800" b="0">
                <a:solidFill>
                  <a:schemeClr val="tx1"/>
                </a:solidFill>
              </a:rPr>
              <a:t>Proportion</a:t>
            </a:r>
          </a:p>
        </xdr:txBody>
      </xdr:sp>
      <xdr:sp macro="" textlink="">
        <xdr:nvSpPr>
          <xdr:cNvPr id="21" name="Rectangle 20">
            <a:extLst>
              <a:ext uri="{FF2B5EF4-FFF2-40B4-BE49-F238E27FC236}">
                <a16:creationId xmlns:a16="http://schemas.microsoft.com/office/drawing/2014/main" id="{00000000-0008-0000-0200-000015000000}"/>
              </a:ext>
            </a:extLst>
          </xdr:cNvPr>
          <xdr:cNvSpPr/>
        </xdr:nvSpPr>
        <xdr:spPr>
          <a:xfrm rot="16200000">
            <a:off x="8848523" y="-1187201"/>
            <a:ext cx="1536701" cy="398185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ctr"/>
            <a:r>
              <a:rPr lang="en-GB" sz="1400" b="1">
                <a:solidFill>
                  <a:schemeClr val="tx1"/>
                </a:solidFill>
              </a:rPr>
              <a:t>CRC</a:t>
            </a:r>
          </a:p>
        </xdr:txBody>
      </xdr:sp>
    </xdr:grpSp>
    <xdr:clientData/>
  </xdr:twoCellAnchor>
  <xdr:twoCellAnchor>
    <xdr:from>
      <xdr:col>10</xdr:col>
      <xdr:colOff>355196</xdr:colOff>
      <xdr:row>0</xdr:row>
      <xdr:rowOff>728</xdr:rowOff>
    </xdr:from>
    <xdr:to>
      <xdr:col>20</xdr:col>
      <xdr:colOff>28263</xdr:colOff>
      <xdr:row>21</xdr:row>
      <xdr:rowOff>19960</xdr:rowOff>
    </xdr:to>
    <xdr:grpSp>
      <xdr:nvGrpSpPr>
        <xdr:cNvPr id="41" name="Group 40">
          <a:extLst>
            <a:ext uri="{FF2B5EF4-FFF2-40B4-BE49-F238E27FC236}">
              <a16:creationId xmlns:a16="http://schemas.microsoft.com/office/drawing/2014/main" id="{00000000-0008-0000-0200-000029000000}"/>
            </a:ext>
          </a:extLst>
        </xdr:cNvPr>
        <xdr:cNvGrpSpPr/>
      </xdr:nvGrpSpPr>
      <xdr:grpSpPr>
        <a:xfrm>
          <a:off x="5925053" y="728"/>
          <a:ext cx="5206639" cy="4368982"/>
          <a:chOff x="4774796" y="1539240"/>
          <a:chExt cx="5464267" cy="4305482"/>
        </a:xfrm>
      </xdr:grpSpPr>
      <xdr:graphicFrame macro="">
        <xdr:nvGraphicFramePr>
          <xdr:cNvPr id="10" name="Chart 7">
            <a:extLst>
              <a:ext uri="{FF2B5EF4-FFF2-40B4-BE49-F238E27FC236}">
                <a16:creationId xmlns:a16="http://schemas.microsoft.com/office/drawing/2014/main" id="{00000000-0008-0000-0200-00000A000000}"/>
              </a:ext>
            </a:extLst>
          </xdr:cNvPr>
          <xdr:cNvGraphicFramePr>
            <a:graphicFrameLocks/>
          </xdr:cNvGraphicFramePr>
        </xdr:nvGraphicFramePr>
        <xdr:xfrm>
          <a:off x="5025707" y="4319589"/>
          <a:ext cx="5202874" cy="1370011"/>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1" name="Chart 3">
            <a:extLst>
              <a:ext uri="{FF2B5EF4-FFF2-40B4-BE49-F238E27FC236}">
                <a16:creationId xmlns:a16="http://schemas.microsoft.com/office/drawing/2014/main" id="{00000000-0008-0000-0200-00000B000000}"/>
              </a:ext>
            </a:extLst>
          </xdr:cNvPr>
          <xdr:cNvGraphicFramePr>
            <a:graphicFrameLocks/>
          </xdr:cNvGraphicFramePr>
        </xdr:nvGraphicFramePr>
        <xdr:xfrm>
          <a:off x="5032057" y="2908300"/>
          <a:ext cx="5202874" cy="137795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27" name="Rectangle 26">
            <a:extLst>
              <a:ext uri="{FF2B5EF4-FFF2-40B4-BE49-F238E27FC236}">
                <a16:creationId xmlns:a16="http://schemas.microsoft.com/office/drawing/2014/main" id="{00000000-0008-0000-0200-00001B000000}"/>
              </a:ext>
            </a:extLst>
          </xdr:cNvPr>
          <xdr:cNvSpPr/>
        </xdr:nvSpPr>
        <xdr:spPr>
          <a:xfrm>
            <a:off x="4921250" y="5649450"/>
            <a:ext cx="5303520" cy="19527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900" b="1">
                <a:solidFill>
                  <a:schemeClr val="tx1"/>
                </a:solidFill>
              </a:rPr>
              <a:t>Age in Months</a:t>
            </a:r>
          </a:p>
        </xdr:txBody>
      </xdr:sp>
      <xdr:sp macro="" textlink="">
        <xdr:nvSpPr>
          <xdr:cNvPr id="23" name="Rectangle 22">
            <a:extLst>
              <a:ext uri="{FF2B5EF4-FFF2-40B4-BE49-F238E27FC236}">
                <a16:creationId xmlns:a16="http://schemas.microsoft.com/office/drawing/2014/main" id="{00000000-0008-0000-0200-000017000000}"/>
              </a:ext>
            </a:extLst>
          </xdr:cNvPr>
          <xdr:cNvSpPr/>
        </xdr:nvSpPr>
        <xdr:spPr>
          <a:xfrm rot="16200000">
            <a:off x="4235077" y="3465663"/>
            <a:ext cx="1375979" cy="2612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b"/>
          <a:lstStyle/>
          <a:p>
            <a:pPr algn="ctr"/>
            <a:r>
              <a:rPr lang="en-GB" sz="800" b="0">
                <a:solidFill>
                  <a:schemeClr val="tx1"/>
                </a:solidFill>
              </a:rPr>
              <a:t>Proportion</a:t>
            </a:r>
          </a:p>
        </xdr:txBody>
      </xdr:sp>
      <xdr:sp macro="" textlink="">
        <xdr:nvSpPr>
          <xdr:cNvPr id="25" name="Rectangle 24">
            <a:extLst>
              <a:ext uri="{FF2B5EF4-FFF2-40B4-BE49-F238E27FC236}">
                <a16:creationId xmlns:a16="http://schemas.microsoft.com/office/drawing/2014/main" id="{00000000-0008-0000-0200-000019000000}"/>
              </a:ext>
            </a:extLst>
          </xdr:cNvPr>
          <xdr:cNvSpPr/>
        </xdr:nvSpPr>
        <xdr:spPr>
          <a:xfrm rot="16200000">
            <a:off x="4232730" y="4856844"/>
            <a:ext cx="1371600" cy="2612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b"/>
          <a:lstStyle/>
          <a:p>
            <a:pPr algn="ctr"/>
            <a:r>
              <a:rPr lang="en-GB" sz="800" b="0">
                <a:solidFill>
                  <a:schemeClr val="tx1"/>
                </a:solidFill>
              </a:rPr>
              <a:t>Proportion</a:t>
            </a:r>
          </a:p>
        </xdr:txBody>
      </xdr:sp>
      <xdr:graphicFrame macro="">
        <xdr:nvGraphicFramePr>
          <xdr:cNvPr id="5" name="Chart 1">
            <a:extLst>
              <a:ext uri="{FF2B5EF4-FFF2-40B4-BE49-F238E27FC236}">
                <a16:creationId xmlns:a16="http://schemas.microsoft.com/office/drawing/2014/main" id="{00000000-0008-0000-0200-000005000000}"/>
              </a:ext>
            </a:extLst>
          </xdr:cNvPr>
          <xdr:cNvGraphicFramePr>
            <a:graphicFrameLocks/>
          </xdr:cNvGraphicFramePr>
        </xdr:nvGraphicFramePr>
        <xdr:xfrm>
          <a:off x="5032058" y="1541569"/>
          <a:ext cx="5202874" cy="1354031"/>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31" name="Rectangle 30">
            <a:extLst>
              <a:ext uri="{FF2B5EF4-FFF2-40B4-BE49-F238E27FC236}">
                <a16:creationId xmlns:a16="http://schemas.microsoft.com/office/drawing/2014/main" id="{00000000-0008-0000-0200-00001F000000}"/>
              </a:ext>
            </a:extLst>
          </xdr:cNvPr>
          <xdr:cNvSpPr/>
        </xdr:nvSpPr>
        <xdr:spPr>
          <a:xfrm rot="16200000">
            <a:off x="4240060" y="2086346"/>
            <a:ext cx="1353312" cy="2612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b"/>
          <a:lstStyle/>
          <a:p>
            <a:pPr algn="ctr"/>
            <a:r>
              <a:rPr lang="en-GB" sz="800" b="0">
                <a:solidFill>
                  <a:schemeClr val="tx1"/>
                </a:solidFill>
              </a:rPr>
              <a:t>Proportion</a:t>
            </a:r>
          </a:p>
        </xdr:txBody>
      </xdr:sp>
      <xdr:sp macro="" textlink="">
        <xdr:nvSpPr>
          <xdr:cNvPr id="22" name="Rectangle 21">
            <a:extLst>
              <a:ext uri="{FF2B5EF4-FFF2-40B4-BE49-F238E27FC236}">
                <a16:creationId xmlns:a16="http://schemas.microsoft.com/office/drawing/2014/main" id="{00000000-0008-0000-0200-000016000000}"/>
              </a:ext>
            </a:extLst>
          </xdr:cNvPr>
          <xdr:cNvSpPr/>
        </xdr:nvSpPr>
        <xdr:spPr>
          <a:xfrm rot="16200000">
            <a:off x="6821130" y="-507093"/>
            <a:ext cx="1371600" cy="54642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ctr"/>
            <a:r>
              <a:rPr lang="en-GB" sz="1400" b="1">
                <a:solidFill>
                  <a:schemeClr val="tx1"/>
                </a:solidFill>
              </a:rPr>
              <a:t>"Very Much"</a:t>
            </a:r>
          </a:p>
        </xdr:txBody>
      </xdr:sp>
      <xdr:sp macro="" textlink="">
        <xdr:nvSpPr>
          <xdr:cNvPr id="26" name="Rectangle 25">
            <a:extLst>
              <a:ext uri="{FF2B5EF4-FFF2-40B4-BE49-F238E27FC236}">
                <a16:creationId xmlns:a16="http://schemas.microsoft.com/office/drawing/2014/main" id="{00000000-0008-0000-0200-00001A000000}"/>
              </a:ext>
            </a:extLst>
          </xdr:cNvPr>
          <xdr:cNvSpPr/>
        </xdr:nvSpPr>
        <xdr:spPr>
          <a:xfrm rot="16200000">
            <a:off x="6749010" y="2339248"/>
            <a:ext cx="1515838" cy="54642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ctr"/>
            <a:r>
              <a:rPr lang="en-GB" sz="1400" b="1">
                <a:solidFill>
                  <a:schemeClr val="tx1"/>
                </a:solidFill>
              </a:rPr>
              <a:t>"Not Yet"</a:t>
            </a:r>
          </a:p>
        </xdr:txBody>
      </xdr:sp>
    </xdr:grpSp>
    <xdr:clientData/>
  </xdr:twoCellAnchor>
  <xdr:twoCellAnchor>
    <xdr:from>
      <xdr:col>10</xdr:col>
      <xdr:colOff>355193</xdr:colOff>
      <xdr:row>4</xdr:row>
      <xdr:rowOff>133350</xdr:rowOff>
    </xdr:from>
    <xdr:to>
      <xdr:col>20</xdr:col>
      <xdr:colOff>28259</xdr:colOff>
      <xdr:row>12</xdr:row>
      <xdr:rowOff>133350</xdr:rowOff>
    </xdr:to>
    <xdr:sp macro="" textlink="">
      <xdr:nvSpPr>
        <xdr:cNvPr id="24" name="Rectangle 23">
          <a:extLst>
            <a:ext uri="{FF2B5EF4-FFF2-40B4-BE49-F238E27FC236}">
              <a16:creationId xmlns:a16="http://schemas.microsoft.com/office/drawing/2014/main" id="{00000000-0008-0000-0200-000018000000}"/>
            </a:ext>
          </a:extLst>
        </xdr:cNvPr>
        <xdr:cNvSpPr/>
      </xdr:nvSpPr>
      <xdr:spPr>
        <a:xfrm rot="16200000">
          <a:off x="8218126" y="-655683"/>
          <a:ext cx="1371600" cy="546426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ctr"/>
          <a:r>
            <a:rPr lang="en-GB" sz="1400" b="1">
              <a:solidFill>
                <a:schemeClr val="tx1"/>
              </a:solidFill>
            </a:rPr>
            <a:t>"Somewhat"</a:t>
          </a:r>
        </a:p>
      </xdr:txBody>
    </xdr:sp>
    <xdr:clientData/>
  </xdr:twoCellAnchor>
  <xdr:twoCellAnchor>
    <xdr:from>
      <xdr:col>3</xdr:col>
      <xdr:colOff>466725</xdr:colOff>
      <xdr:row>0</xdr:row>
      <xdr:rowOff>10888</xdr:rowOff>
    </xdr:from>
    <xdr:to>
      <xdr:col>10</xdr:col>
      <xdr:colOff>338709</xdr:colOff>
      <xdr:row>5</xdr:row>
      <xdr:rowOff>155668</xdr:rowOff>
    </xdr:to>
    <xdr:graphicFrame macro="">
      <xdr:nvGraphicFramePr>
        <xdr:cNvPr id="44" name="Chart 43">
          <a:extLst>
            <a:ext uri="{FF2B5EF4-FFF2-40B4-BE49-F238E27FC236}">
              <a16:creationId xmlns:a16="http://schemas.microsoft.com/office/drawing/2014/main" id="{00000000-0008-0000-0200-00002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498474</xdr:colOff>
      <xdr:row>0</xdr:row>
      <xdr:rowOff>29845</xdr:rowOff>
    </xdr:from>
    <xdr:to>
      <xdr:col>4</xdr:col>
      <xdr:colOff>6349</xdr:colOff>
      <xdr:row>3</xdr:row>
      <xdr:rowOff>454025</xdr:rowOff>
    </xdr:to>
    <xdr:sp macro="" textlink="">
      <xdr:nvSpPr>
        <xdr:cNvPr id="45" name="TextBox 44">
          <a:extLst>
            <a:ext uri="{FF2B5EF4-FFF2-40B4-BE49-F238E27FC236}">
              <a16:creationId xmlns:a16="http://schemas.microsoft.com/office/drawing/2014/main" id="{00000000-0008-0000-0200-00002D000000}"/>
            </a:ext>
          </a:extLst>
        </xdr:cNvPr>
        <xdr:cNvSpPr txBox="1"/>
      </xdr:nvSpPr>
      <xdr:spPr>
        <a:xfrm rot="16200000">
          <a:off x="1748472" y="481647"/>
          <a:ext cx="1097280" cy="193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Norms</a:t>
          </a:r>
        </a:p>
      </xdr:txBody>
    </xdr:sp>
    <xdr:clientData/>
  </xdr:twoCellAnchor>
  <xdr:twoCellAnchor>
    <xdr:from>
      <xdr:col>0</xdr:col>
      <xdr:colOff>0</xdr:colOff>
      <xdr:row>1</xdr:row>
      <xdr:rowOff>12699</xdr:rowOff>
    </xdr:from>
    <xdr:to>
      <xdr:col>3</xdr:col>
      <xdr:colOff>416378</xdr:colOff>
      <xdr:row>3</xdr:row>
      <xdr:rowOff>25400</xdr:rowOff>
    </xdr:to>
    <xdr:sp macro="" textlink="dataToDisplay!F2">
      <xdr:nvSpPr>
        <xdr:cNvPr id="28" name="TextBox 27">
          <a:extLst>
            <a:ext uri="{FF2B5EF4-FFF2-40B4-BE49-F238E27FC236}">
              <a16:creationId xmlns:a16="http://schemas.microsoft.com/office/drawing/2014/main" id="{00000000-0008-0000-0200-00001C000000}"/>
            </a:ext>
          </a:extLst>
        </xdr:cNvPr>
        <xdr:cNvSpPr txBox="1"/>
      </xdr:nvSpPr>
      <xdr:spPr>
        <a:xfrm>
          <a:off x="0" y="330199"/>
          <a:ext cx="2118178" cy="368301"/>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lstStyle/>
        <a:p>
          <a:pPr algn="ctr"/>
          <a:fld id="{51174DB0-9F5D-46EE-8647-BE13020C4D42}" type="TxLink">
            <a:rPr lang="en-US" sz="1100" b="0" i="1" u="none" strike="noStrike">
              <a:solidFill>
                <a:srgbClr val="000000"/>
              </a:solidFill>
              <a:latin typeface="Calibri"/>
              <a:cs typeface="Calibri"/>
            </a:rPr>
            <a:pPr algn="ctr"/>
            <a:t>Question #10 on 6-mo form; #4 on 9-mo form; #2 on 12-mo form</a:t>
          </a:fld>
          <a:endParaRPr lang="en-GB" sz="1100" b="1" i="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4.0/"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cdc.gov/ncbddd/actearly/milestones/index.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1"/>
  <sheetViews>
    <sheetView workbookViewId="0">
      <selection sqref="A1:XFD1048576"/>
    </sheetView>
  </sheetViews>
  <sheetFormatPr defaultColWidth="8.7109375" defaultRowHeight="15" x14ac:dyDescent="0.25"/>
  <cols>
    <col min="1" max="1" width="82.42578125" customWidth="1"/>
  </cols>
  <sheetData>
    <row r="2" spans="1:1" ht="28.5" x14ac:dyDescent="0.45">
      <c r="A2" s="87" t="s">
        <v>409</v>
      </c>
    </row>
    <row r="3" spans="1:1" x14ac:dyDescent="0.25">
      <c r="A3" s="88" t="s">
        <v>427</v>
      </c>
    </row>
    <row r="4" spans="1:1" x14ac:dyDescent="0.25">
      <c r="A4" s="89" t="s">
        <v>184</v>
      </c>
    </row>
    <row r="5" spans="1:1" x14ac:dyDescent="0.25">
      <c r="A5" t="s">
        <v>432</v>
      </c>
    </row>
    <row r="6" spans="1:1" x14ac:dyDescent="0.25">
      <c r="A6" t="s">
        <v>431</v>
      </c>
    </row>
    <row r="7" spans="1:1" x14ac:dyDescent="0.25">
      <c r="A7" t="s">
        <v>428</v>
      </c>
    </row>
    <row r="8" spans="1:1" x14ac:dyDescent="0.25">
      <c r="A8" t="s">
        <v>429</v>
      </c>
    </row>
    <row r="9" spans="1:1" x14ac:dyDescent="0.25">
      <c r="A9" t="s">
        <v>430</v>
      </c>
    </row>
    <row r="11" spans="1:1" x14ac:dyDescent="0.25">
      <c r="A11" s="89" t="s">
        <v>185</v>
      </c>
    </row>
    <row r="12" spans="1:1" x14ac:dyDescent="0.25">
      <c r="A12" t="s">
        <v>408</v>
      </c>
    </row>
    <row r="13" spans="1:1" x14ac:dyDescent="0.25">
      <c r="A13" t="s">
        <v>186</v>
      </c>
    </row>
    <row r="21" spans="1:1" x14ac:dyDescent="0.25">
      <c r="A21" s="90" t="s">
        <v>187</v>
      </c>
    </row>
  </sheetData>
  <sheetProtection algorithmName="SHA-512" hashValue="OJOx8rgrsxMyPQKdpvEs2o+IecmOtHMxpVkbspSfzQ7VEddRCxvtruYNc91l5uF56cCOrysX6qtTzFfKijGH0g==" saltValue="BxHCebJAHqxbSJ27Q/C/rA==" spinCount="100000" sheet="1" selectLockedCells="1"/>
  <hyperlinks>
    <hyperlink ref="A21" r:id="rId1" xr:uid="{00000000-0004-0000-0000-0000000000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49"/>
  <sheetViews>
    <sheetView workbookViewId="0">
      <pane ySplit="1" topLeftCell="A2" activePane="bottomLeft" state="frozen"/>
      <selection pane="bottomLeft" activeCell="D10" sqref="D10:D55"/>
    </sheetView>
  </sheetViews>
  <sheetFormatPr defaultColWidth="8.85546875" defaultRowHeight="15" x14ac:dyDescent="0.25"/>
  <cols>
    <col min="2" max="4" width="8.85546875" style="7"/>
    <col min="6" max="8" width="8.7109375" style="7"/>
  </cols>
  <sheetData>
    <row r="1" spans="1:15" x14ac:dyDescent="0.25">
      <c r="A1" s="75" t="s">
        <v>401</v>
      </c>
      <c r="B1" s="7" t="s">
        <v>10</v>
      </c>
      <c r="C1" s="7" t="s">
        <v>8</v>
      </c>
      <c r="D1" s="7" t="s">
        <v>9</v>
      </c>
      <c r="F1" s="7" t="s">
        <v>10</v>
      </c>
      <c r="G1" s="7" t="s">
        <v>8</v>
      </c>
      <c r="H1" s="7" t="s">
        <v>9</v>
      </c>
    </row>
    <row r="2" spans="1:15" x14ac:dyDescent="0.25">
      <c r="A2" s="7">
        <v>1</v>
      </c>
      <c r="J2" t="s">
        <v>262</v>
      </c>
      <c r="K2" t="s">
        <v>263</v>
      </c>
    </row>
    <row r="3" spans="1:15" x14ac:dyDescent="0.25">
      <c r="A3" s="7">
        <v>2</v>
      </c>
      <c r="K3" t="s">
        <v>264</v>
      </c>
      <c r="L3">
        <v>1</v>
      </c>
      <c r="M3">
        <v>0</v>
      </c>
      <c r="N3">
        <v>999</v>
      </c>
      <c r="O3">
        <v>999</v>
      </c>
    </row>
    <row r="4" spans="1:15" x14ac:dyDescent="0.25">
      <c r="A4" s="7">
        <v>3</v>
      </c>
      <c r="K4" t="s">
        <v>265</v>
      </c>
      <c r="L4">
        <v>2.988</v>
      </c>
      <c r="M4">
        <v>0.36699999999999999</v>
      </c>
      <c r="N4">
        <v>8.1479999999999997</v>
      </c>
      <c r="O4">
        <v>0</v>
      </c>
    </row>
    <row r="5" spans="1:15" x14ac:dyDescent="0.25">
      <c r="A5" s="7">
        <v>4</v>
      </c>
      <c r="K5" t="s">
        <v>266</v>
      </c>
      <c r="L5">
        <v>2.9460000000000002</v>
      </c>
      <c r="M5">
        <v>0.374</v>
      </c>
      <c r="N5">
        <v>7.8780000000000001</v>
      </c>
      <c r="O5">
        <v>0</v>
      </c>
    </row>
    <row r="6" spans="1:15" x14ac:dyDescent="0.25">
      <c r="A6" s="7">
        <v>5</v>
      </c>
      <c r="K6" t="s">
        <v>267</v>
      </c>
      <c r="L6">
        <v>4.2110000000000003</v>
      </c>
      <c r="M6">
        <v>0.57899999999999996</v>
      </c>
      <c r="N6">
        <v>7.2770000000000001</v>
      </c>
      <c r="O6">
        <v>0</v>
      </c>
    </row>
    <row r="7" spans="1:15" x14ac:dyDescent="0.25">
      <c r="A7" s="7">
        <v>6</v>
      </c>
      <c r="K7" t="s">
        <v>268</v>
      </c>
      <c r="L7">
        <v>5.0540000000000003</v>
      </c>
      <c r="M7">
        <v>0.78100000000000003</v>
      </c>
      <c r="N7">
        <v>6.4740000000000002</v>
      </c>
      <c r="O7">
        <v>0</v>
      </c>
    </row>
    <row r="8" spans="1:15" x14ac:dyDescent="0.25">
      <c r="A8" s="7">
        <v>7</v>
      </c>
      <c r="F8" s="7" t="s">
        <v>400</v>
      </c>
      <c r="K8" t="s">
        <v>269</v>
      </c>
      <c r="L8">
        <v>2.2639999999999998</v>
      </c>
      <c r="M8">
        <v>0.252</v>
      </c>
      <c r="N8">
        <v>8.9719999999999995</v>
      </c>
      <c r="O8">
        <v>0</v>
      </c>
    </row>
    <row r="9" spans="1:15" x14ac:dyDescent="0.25">
      <c r="A9" s="7">
        <v>8</v>
      </c>
      <c r="K9" t="s">
        <v>270</v>
      </c>
      <c r="L9">
        <v>6.681</v>
      </c>
      <c r="M9">
        <v>1.1559999999999999</v>
      </c>
      <c r="N9">
        <v>5.7770000000000001</v>
      </c>
      <c r="O9">
        <v>0</v>
      </c>
    </row>
    <row r="10" spans="1:15" x14ac:dyDescent="0.25">
      <c r="A10" s="7">
        <v>9</v>
      </c>
      <c r="B10">
        <v>2.988</v>
      </c>
      <c r="C10">
        <v>2.8109999999999999</v>
      </c>
      <c r="D10">
        <v>4.3949999999999996</v>
      </c>
      <c r="K10" t="s">
        <v>271</v>
      </c>
      <c r="L10">
        <v>5.3040000000000003</v>
      </c>
      <c r="M10">
        <v>0.78</v>
      </c>
      <c r="N10">
        <v>6.7969999999999997</v>
      </c>
      <c r="O10">
        <v>0</v>
      </c>
    </row>
    <row r="11" spans="1:15" x14ac:dyDescent="0.25">
      <c r="A11" s="7">
        <v>10</v>
      </c>
      <c r="B11">
        <v>2.9460000000000002</v>
      </c>
      <c r="C11">
        <v>1.8580000000000001</v>
      </c>
      <c r="D11">
        <v>4.6989999999999998</v>
      </c>
      <c r="K11" t="s">
        <v>272</v>
      </c>
      <c r="L11">
        <v>9.1229999999999993</v>
      </c>
      <c r="M11">
        <v>1.6930000000000001</v>
      </c>
      <c r="N11">
        <v>5.3879999999999999</v>
      </c>
      <c r="O11">
        <v>0</v>
      </c>
    </row>
    <row r="12" spans="1:15" x14ac:dyDescent="0.25">
      <c r="A12" s="7">
        <v>11</v>
      </c>
      <c r="B12">
        <v>4.2110000000000003</v>
      </c>
      <c r="C12">
        <v>4.4409999999999998</v>
      </c>
      <c r="D12">
        <v>6.4729999999999999</v>
      </c>
      <c r="K12" t="s">
        <v>273</v>
      </c>
      <c r="L12">
        <v>6.274</v>
      </c>
      <c r="M12">
        <v>0.94399999999999995</v>
      </c>
      <c r="N12">
        <v>6.6470000000000002</v>
      </c>
      <c r="O12">
        <v>0</v>
      </c>
    </row>
    <row r="13" spans="1:15" x14ac:dyDescent="0.25">
      <c r="A13" s="7">
        <v>12</v>
      </c>
      <c r="B13">
        <v>5.0540000000000003</v>
      </c>
      <c r="C13">
        <v>5.9189999999999996</v>
      </c>
      <c r="D13">
        <v>7.8259999999999996</v>
      </c>
      <c r="K13" t="s">
        <v>274</v>
      </c>
      <c r="L13">
        <v>8.2210000000000001</v>
      </c>
      <c r="M13">
        <v>1.5940000000000001</v>
      </c>
      <c r="N13">
        <v>5.1580000000000004</v>
      </c>
      <c r="O13">
        <v>0</v>
      </c>
    </row>
    <row r="14" spans="1:15" x14ac:dyDescent="0.25">
      <c r="A14" s="7">
        <v>13</v>
      </c>
      <c r="B14">
        <v>2.2639999999999998</v>
      </c>
      <c r="C14">
        <v>2.0939999999999999</v>
      </c>
      <c r="D14">
        <v>3.5539999999999998</v>
      </c>
      <c r="K14" t="s">
        <v>275</v>
      </c>
      <c r="L14">
        <v>5.6630000000000003</v>
      </c>
      <c r="M14">
        <v>0.66700000000000004</v>
      </c>
      <c r="N14">
        <v>8.4879999999999995</v>
      </c>
      <c r="O14">
        <v>0</v>
      </c>
    </row>
    <row r="15" spans="1:15" x14ac:dyDescent="0.25">
      <c r="A15" s="7">
        <v>14</v>
      </c>
      <c r="B15">
        <v>6.681</v>
      </c>
      <c r="C15">
        <v>10.064</v>
      </c>
      <c r="D15">
        <v>12.023</v>
      </c>
      <c r="K15" t="s">
        <v>276</v>
      </c>
      <c r="L15">
        <v>3.774</v>
      </c>
      <c r="M15">
        <v>0.38700000000000001</v>
      </c>
      <c r="N15">
        <v>9.7590000000000003</v>
      </c>
      <c r="O15">
        <v>0</v>
      </c>
    </row>
    <row r="16" spans="1:15" x14ac:dyDescent="0.25">
      <c r="A16" s="7">
        <v>15</v>
      </c>
      <c r="B16">
        <v>5.3040000000000003</v>
      </c>
      <c r="C16">
        <v>7.8540000000000001</v>
      </c>
      <c r="D16">
        <v>10.324</v>
      </c>
      <c r="F16">
        <v>5.7329999999999997</v>
      </c>
      <c r="G16">
        <v>7.9020000000000001</v>
      </c>
      <c r="H16">
        <v>11.353</v>
      </c>
      <c r="K16" t="s">
        <v>277</v>
      </c>
      <c r="L16">
        <v>3.1320000000000001</v>
      </c>
      <c r="M16">
        <v>0.28399999999999997</v>
      </c>
      <c r="N16">
        <v>11.013</v>
      </c>
      <c r="O16">
        <v>0</v>
      </c>
    </row>
    <row r="17" spans="1:15" x14ac:dyDescent="0.25">
      <c r="A17" s="7">
        <v>16</v>
      </c>
      <c r="B17">
        <v>9.1229999999999993</v>
      </c>
      <c r="C17">
        <v>17.625</v>
      </c>
      <c r="D17">
        <v>18.577000000000002</v>
      </c>
      <c r="F17">
        <v>4.2830000000000004</v>
      </c>
      <c r="G17">
        <v>6.2629999999999999</v>
      </c>
      <c r="H17">
        <v>7.4690000000000003</v>
      </c>
      <c r="K17" t="s">
        <v>278</v>
      </c>
      <c r="L17">
        <v>2.6469999999999998</v>
      </c>
      <c r="M17">
        <v>0.245</v>
      </c>
      <c r="N17">
        <v>10.794</v>
      </c>
      <c r="O17">
        <v>0</v>
      </c>
    </row>
    <row r="18" spans="1:15" x14ac:dyDescent="0.25">
      <c r="A18" s="7">
        <v>17</v>
      </c>
      <c r="B18">
        <v>6.274</v>
      </c>
      <c r="C18">
        <v>11.459</v>
      </c>
      <c r="D18">
        <v>12.839</v>
      </c>
      <c r="F18">
        <v>3.9710000000000001</v>
      </c>
      <c r="G18">
        <v>3.1669999999999998</v>
      </c>
      <c r="H18">
        <v>6.19</v>
      </c>
      <c r="K18" t="s">
        <v>279</v>
      </c>
      <c r="L18">
        <v>12.565</v>
      </c>
      <c r="M18">
        <v>2.8540000000000001</v>
      </c>
      <c r="N18">
        <v>4.4029999999999996</v>
      </c>
      <c r="O18">
        <v>0</v>
      </c>
    </row>
    <row r="19" spans="1:15" x14ac:dyDescent="0.25">
      <c r="A19" s="7">
        <v>18</v>
      </c>
      <c r="B19">
        <v>8.2210000000000001</v>
      </c>
      <c r="C19">
        <v>15.499000000000001</v>
      </c>
      <c r="D19">
        <v>16.760000000000002</v>
      </c>
      <c r="F19">
        <v>5.2709999999999999</v>
      </c>
      <c r="G19">
        <v>8.6950000000000003</v>
      </c>
      <c r="H19">
        <v>10.196999999999999</v>
      </c>
      <c r="K19" t="s">
        <v>280</v>
      </c>
      <c r="L19">
        <v>3.5459999999999998</v>
      </c>
      <c r="M19">
        <v>0.31900000000000001</v>
      </c>
      <c r="N19">
        <v>11.111000000000001</v>
      </c>
      <c r="O19">
        <v>0</v>
      </c>
    </row>
    <row r="20" spans="1:15" x14ac:dyDescent="0.25">
      <c r="A20" s="7">
        <v>19</v>
      </c>
      <c r="B20">
        <v>5.6630000000000003</v>
      </c>
      <c r="C20">
        <v>10.06</v>
      </c>
      <c r="D20">
        <v>12.212</v>
      </c>
      <c r="F20">
        <v>3.2519999999999998</v>
      </c>
      <c r="G20">
        <v>4.3869999999999996</v>
      </c>
      <c r="H20">
        <v>6.3159999999999998</v>
      </c>
      <c r="K20" t="s">
        <v>281</v>
      </c>
      <c r="L20">
        <v>9.8140000000000001</v>
      </c>
      <c r="M20">
        <v>1.8460000000000001</v>
      </c>
      <c r="N20">
        <v>5.3150000000000004</v>
      </c>
      <c r="O20">
        <v>0</v>
      </c>
    </row>
    <row r="21" spans="1:15" x14ac:dyDescent="0.25">
      <c r="A21" s="7">
        <v>20</v>
      </c>
      <c r="B21">
        <v>3.774</v>
      </c>
      <c r="C21">
        <v>7.2210000000000001</v>
      </c>
      <c r="D21">
        <v>8.7550000000000008</v>
      </c>
      <c r="F21">
        <v>3.4820000000000002</v>
      </c>
      <c r="G21">
        <v>5.992</v>
      </c>
      <c r="H21">
        <v>7.5289999999999999</v>
      </c>
      <c r="K21" t="s">
        <v>282</v>
      </c>
      <c r="L21">
        <v>6.8639999999999999</v>
      </c>
      <c r="M21">
        <v>0.98799999999999999</v>
      </c>
      <c r="N21">
        <v>6.9480000000000004</v>
      </c>
      <c r="O21">
        <v>0</v>
      </c>
    </row>
    <row r="22" spans="1:15" x14ac:dyDescent="0.25">
      <c r="A22" s="7">
        <v>21</v>
      </c>
      <c r="B22">
        <v>3.1320000000000001</v>
      </c>
      <c r="C22">
        <v>5.6230000000000002</v>
      </c>
      <c r="D22">
        <v>7.5250000000000004</v>
      </c>
      <c r="F22">
        <v>6.1130000000000004</v>
      </c>
      <c r="G22">
        <v>11.02</v>
      </c>
      <c r="H22">
        <v>13.754</v>
      </c>
      <c r="K22" t="s">
        <v>283</v>
      </c>
      <c r="L22">
        <v>6.0810000000000004</v>
      </c>
      <c r="M22">
        <v>0.59099999999999997</v>
      </c>
      <c r="N22">
        <v>10.287000000000001</v>
      </c>
      <c r="O22">
        <v>0</v>
      </c>
    </row>
    <row r="23" spans="1:15" x14ac:dyDescent="0.25">
      <c r="A23" s="7">
        <v>22</v>
      </c>
      <c r="B23">
        <v>2.6469999999999998</v>
      </c>
      <c r="C23">
        <v>3.7370000000000001</v>
      </c>
      <c r="D23">
        <v>6.4560000000000004</v>
      </c>
      <c r="F23">
        <v>2.8780000000000001</v>
      </c>
      <c r="G23">
        <v>3.319</v>
      </c>
      <c r="H23">
        <v>6.3159999999999998</v>
      </c>
      <c r="K23" t="s">
        <v>284</v>
      </c>
      <c r="L23">
        <v>11.087999999999999</v>
      </c>
      <c r="M23">
        <v>1.69</v>
      </c>
      <c r="N23">
        <v>6.5629999999999997</v>
      </c>
      <c r="O23">
        <v>0</v>
      </c>
    </row>
    <row r="24" spans="1:15" x14ac:dyDescent="0.25">
      <c r="A24" s="7">
        <v>23</v>
      </c>
      <c r="B24">
        <v>12.565</v>
      </c>
      <c r="C24">
        <v>30.952000000000002</v>
      </c>
      <c r="D24">
        <v>31.824000000000002</v>
      </c>
      <c r="F24">
        <v>6.7640000000000002</v>
      </c>
      <c r="G24">
        <v>15.515000000000001</v>
      </c>
      <c r="H24">
        <v>16.047999999999998</v>
      </c>
      <c r="K24" t="s">
        <v>285</v>
      </c>
      <c r="L24">
        <v>10.455</v>
      </c>
      <c r="M24">
        <v>1.43</v>
      </c>
      <c r="N24">
        <v>7.3109999999999999</v>
      </c>
      <c r="O24">
        <v>0</v>
      </c>
    </row>
    <row r="25" spans="1:15" x14ac:dyDescent="0.25">
      <c r="A25" s="7">
        <v>24</v>
      </c>
      <c r="B25">
        <v>3.5459999999999998</v>
      </c>
      <c r="C25">
        <v>6.9989999999999997</v>
      </c>
      <c r="D25">
        <v>9.44</v>
      </c>
      <c r="F25">
        <v>9.6720000000000006</v>
      </c>
      <c r="G25">
        <v>19.405999999999999</v>
      </c>
      <c r="H25">
        <v>23.481999999999999</v>
      </c>
      <c r="K25" t="s">
        <v>286</v>
      </c>
      <c r="L25">
        <v>4.2409999999999997</v>
      </c>
      <c r="M25">
        <v>0.55800000000000005</v>
      </c>
      <c r="N25">
        <v>7.5960000000000001</v>
      </c>
      <c r="O25">
        <v>0</v>
      </c>
    </row>
    <row r="26" spans="1:15" x14ac:dyDescent="0.25">
      <c r="A26" s="7">
        <v>25</v>
      </c>
      <c r="B26">
        <v>9.8140000000000001</v>
      </c>
      <c r="C26">
        <v>25.536000000000001</v>
      </c>
      <c r="D26">
        <v>26.991</v>
      </c>
      <c r="F26">
        <v>5.4379999999999997</v>
      </c>
      <c r="G26">
        <v>12.771000000000001</v>
      </c>
      <c r="H26">
        <v>14.286</v>
      </c>
      <c r="K26" t="s">
        <v>287</v>
      </c>
      <c r="L26">
        <v>7.2770000000000001</v>
      </c>
      <c r="M26">
        <v>0.67300000000000004</v>
      </c>
      <c r="N26">
        <v>10.813000000000001</v>
      </c>
      <c r="O26">
        <v>0</v>
      </c>
    </row>
    <row r="27" spans="1:15" x14ac:dyDescent="0.25">
      <c r="A27" s="7">
        <v>26</v>
      </c>
      <c r="B27">
        <v>6.8639999999999999</v>
      </c>
      <c r="C27">
        <v>17.405999999999999</v>
      </c>
      <c r="D27">
        <v>19.116</v>
      </c>
      <c r="F27">
        <v>4.7919999999999998</v>
      </c>
      <c r="G27">
        <v>10.602</v>
      </c>
      <c r="H27">
        <v>12.204000000000001</v>
      </c>
      <c r="K27" t="s">
        <v>288</v>
      </c>
      <c r="L27">
        <v>5.6130000000000004</v>
      </c>
      <c r="M27">
        <v>0.79800000000000004</v>
      </c>
      <c r="N27">
        <v>7.032</v>
      </c>
      <c r="O27">
        <v>0</v>
      </c>
    </row>
    <row r="28" spans="1:15" x14ac:dyDescent="0.25">
      <c r="A28" s="7">
        <v>27</v>
      </c>
      <c r="B28">
        <v>6.0810000000000004</v>
      </c>
      <c r="C28">
        <v>15.724</v>
      </c>
      <c r="D28">
        <v>17.271999999999998</v>
      </c>
      <c r="F28">
        <v>3.2320000000000002</v>
      </c>
      <c r="G28">
        <v>6.7640000000000002</v>
      </c>
      <c r="H28">
        <v>9.1669999999999998</v>
      </c>
      <c r="K28" t="s">
        <v>289</v>
      </c>
      <c r="L28">
        <v>12.904</v>
      </c>
      <c r="M28">
        <v>1.972</v>
      </c>
      <c r="N28">
        <v>6.5430000000000001</v>
      </c>
      <c r="O28">
        <v>0</v>
      </c>
    </row>
    <row r="29" spans="1:15" x14ac:dyDescent="0.25">
      <c r="A29" s="7">
        <v>28</v>
      </c>
      <c r="B29">
        <v>11.087999999999999</v>
      </c>
      <c r="C29">
        <v>30.195</v>
      </c>
      <c r="D29">
        <v>31.245000000000001</v>
      </c>
      <c r="F29">
        <v>8.6880000000000006</v>
      </c>
      <c r="G29">
        <v>22.562999999999999</v>
      </c>
      <c r="H29">
        <v>23.925999999999998</v>
      </c>
      <c r="K29" t="s">
        <v>290</v>
      </c>
      <c r="L29">
        <v>6.8</v>
      </c>
      <c r="M29">
        <v>0.64</v>
      </c>
      <c r="N29">
        <v>10.62</v>
      </c>
      <c r="O29">
        <v>0</v>
      </c>
    </row>
    <row r="30" spans="1:15" x14ac:dyDescent="0.25">
      <c r="A30" s="7">
        <v>29</v>
      </c>
      <c r="B30">
        <v>10.455</v>
      </c>
      <c r="C30">
        <v>29.637</v>
      </c>
      <c r="D30">
        <v>31.263000000000002</v>
      </c>
      <c r="F30">
        <v>8.452</v>
      </c>
      <c r="G30">
        <v>22.898</v>
      </c>
      <c r="H30">
        <v>24.795999999999999</v>
      </c>
      <c r="K30" t="s">
        <v>291</v>
      </c>
      <c r="L30">
        <v>7.93</v>
      </c>
      <c r="M30">
        <v>0.79100000000000004</v>
      </c>
      <c r="N30">
        <v>10.02</v>
      </c>
      <c r="O30">
        <v>0</v>
      </c>
    </row>
    <row r="31" spans="1:15" x14ac:dyDescent="0.25">
      <c r="A31" s="7">
        <v>30</v>
      </c>
      <c r="B31">
        <v>4.2409999999999997</v>
      </c>
      <c r="C31">
        <v>11.53</v>
      </c>
      <c r="D31">
        <v>12.834</v>
      </c>
      <c r="F31">
        <v>3.7429999999999999</v>
      </c>
      <c r="G31">
        <v>9.4480000000000004</v>
      </c>
      <c r="H31">
        <v>10.673999999999999</v>
      </c>
      <c r="K31" t="s">
        <v>292</v>
      </c>
      <c r="L31">
        <v>7.7969999999999997</v>
      </c>
      <c r="M31">
        <v>0.97299999999999998</v>
      </c>
      <c r="N31">
        <v>8.0129999999999999</v>
      </c>
      <c r="O31">
        <v>0</v>
      </c>
    </row>
    <row r="32" spans="1:15" x14ac:dyDescent="0.25">
      <c r="A32" s="7">
        <v>31</v>
      </c>
      <c r="B32">
        <v>7.2770000000000001</v>
      </c>
      <c r="C32">
        <v>20.904</v>
      </c>
      <c r="D32">
        <v>22.138000000000002</v>
      </c>
      <c r="F32">
        <v>10.24</v>
      </c>
      <c r="G32">
        <v>28.309000000000001</v>
      </c>
      <c r="H32">
        <v>29.94</v>
      </c>
      <c r="K32" t="s">
        <v>293</v>
      </c>
      <c r="L32">
        <v>7.5220000000000002</v>
      </c>
      <c r="M32">
        <v>0.754</v>
      </c>
      <c r="N32">
        <v>9.9719999999999995</v>
      </c>
      <c r="O32">
        <v>0</v>
      </c>
    </row>
    <row r="33" spans="1:15" x14ac:dyDescent="0.25">
      <c r="A33" s="7">
        <v>32</v>
      </c>
      <c r="B33">
        <v>5.6130000000000004</v>
      </c>
      <c r="C33">
        <v>15.662000000000001</v>
      </c>
      <c r="D33">
        <v>17.170000000000002</v>
      </c>
      <c r="F33">
        <v>2.5430000000000001</v>
      </c>
      <c r="G33">
        <v>6.2830000000000004</v>
      </c>
      <c r="H33">
        <v>7.3550000000000004</v>
      </c>
      <c r="K33" t="s">
        <v>294</v>
      </c>
      <c r="L33">
        <v>4.702</v>
      </c>
      <c r="M33">
        <v>0.47499999999999998</v>
      </c>
      <c r="N33">
        <v>9.9090000000000007</v>
      </c>
      <c r="O33">
        <v>0</v>
      </c>
    </row>
    <row r="34" spans="1:15" x14ac:dyDescent="0.25">
      <c r="A34" s="7">
        <v>33</v>
      </c>
      <c r="B34">
        <v>12.904</v>
      </c>
      <c r="C34">
        <v>37.363</v>
      </c>
      <c r="D34">
        <v>39.579000000000001</v>
      </c>
      <c r="F34">
        <v>13.138999999999999</v>
      </c>
      <c r="G34">
        <v>36.11</v>
      </c>
      <c r="H34">
        <v>38.597000000000001</v>
      </c>
      <c r="K34" t="s">
        <v>295</v>
      </c>
      <c r="L34">
        <v>7.4029999999999996</v>
      </c>
      <c r="M34">
        <v>0.73599999999999999</v>
      </c>
      <c r="N34">
        <v>10.063000000000001</v>
      </c>
      <c r="O34">
        <v>0</v>
      </c>
    </row>
    <row r="35" spans="1:15" x14ac:dyDescent="0.25">
      <c r="A35" s="7">
        <v>34</v>
      </c>
      <c r="B35">
        <v>6.8</v>
      </c>
      <c r="C35">
        <v>18.878</v>
      </c>
      <c r="D35">
        <v>21.009</v>
      </c>
      <c r="F35">
        <v>14.138</v>
      </c>
      <c r="G35">
        <v>38.770000000000003</v>
      </c>
      <c r="H35">
        <v>42.289000000000001</v>
      </c>
      <c r="K35" t="s">
        <v>296</v>
      </c>
      <c r="L35">
        <v>6.44</v>
      </c>
      <c r="M35">
        <v>0.57999999999999996</v>
      </c>
      <c r="N35">
        <v>11.103</v>
      </c>
      <c r="O35">
        <v>0</v>
      </c>
    </row>
    <row r="36" spans="1:15" x14ac:dyDescent="0.25">
      <c r="A36" s="7">
        <v>35</v>
      </c>
      <c r="B36">
        <v>7.93</v>
      </c>
      <c r="C36">
        <v>23.751999999999999</v>
      </c>
      <c r="D36">
        <v>25.24</v>
      </c>
      <c r="F36">
        <v>5.2229999999999999</v>
      </c>
      <c r="G36">
        <v>14.603</v>
      </c>
      <c r="H36">
        <v>15.882999999999999</v>
      </c>
      <c r="K36" t="s">
        <v>297</v>
      </c>
      <c r="L36">
        <v>10.379</v>
      </c>
      <c r="M36">
        <v>1.0629999999999999</v>
      </c>
      <c r="N36">
        <v>9.76</v>
      </c>
      <c r="O36">
        <v>0</v>
      </c>
    </row>
    <row r="37" spans="1:15" x14ac:dyDescent="0.25">
      <c r="A37" s="7">
        <v>36</v>
      </c>
      <c r="B37">
        <v>7.7969999999999997</v>
      </c>
      <c r="C37">
        <v>23.902000000000001</v>
      </c>
      <c r="D37">
        <v>25.23</v>
      </c>
      <c r="F37">
        <v>7.6109999999999998</v>
      </c>
      <c r="G37">
        <v>21.904</v>
      </c>
      <c r="H37">
        <v>23.611000000000001</v>
      </c>
      <c r="K37" t="s">
        <v>298</v>
      </c>
      <c r="L37">
        <v>11.416</v>
      </c>
      <c r="M37">
        <v>1.224</v>
      </c>
      <c r="N37">
        <v>9.3230000000000004</v>
      </c>
      <c r="O37">
        <v>0</v>
      </c>
    </row>
    <row r="38" spans="1:15" x14ac:dyDescent="0.25">
      <c r="A38" s="7">
        <v>37</v>
      </c>
      <c r="B38">
        <v>7.5220000000000002</v>
      </c>
      <c r="C38">
        <v>23.097000000000001</v>
      </c>
      <c r="D38">
        <v>24.501999999999999</v>
      </c>
      <c r="F38">
        <v>10.326000000000001</v>
      </c>
      <c r="G38">
        <v>30.823</v>
      </c>
      <c r="H38">
        <v>32.734000000000002</v>
      </c>
      <c r="K38" t="s">
        <v>299</v>
      </c>
      <c r="L38">
        <v>12.541</v>
      </c>
      <c r="M38">
        <v>1.3009999999999999</v>
      </c>
      <c r="N38">
        <v>9.6379999999999999</v>
      </c>
      <c r="O38">
        <v>0</v>
      </c>
    </row>
    <row r="39" spans="1:15" x14ac:dyDescent="0.25">
      <c r="A39" s="7">
        <v>38</v>
      </c>
      <c r="B39">
        <v>4.702</v>
      </c>
      <c r="C39">
        <v>13.513</v>
      </c>
      <c r="D39">
        <v>15.63</v>
      </c>
      <c r="F39">
        <v>3.718</v>
      </c>
      <c r="G39">
        <v>9.9969999999999999</v>
      </c>
      <c r="H39">
        <v>12.11</v>
      </c>
      <c r="K39" t="s">
        <v>300</v>
      </c>
      <c r="L39">
        <v>10.568</v>
      </c>
      <c r="M39">
        <v>1.1519999999999999</v>
      </c>
      <c r="N39">
        <v>9.1739999999999995</v>
      </c>
      <c r="O39">
        <v>0</v>
      </c>
    </row>
    <row r="40" spans="1:15" x14ac:dyDescent="0.25">
      <c r="A40" s="7">
        <v>39</v>
      </c>
      <c r="B40">
        <v>7.4029999999999996</v>
      </c>
      <c r="C40">
        <v>22.055</v>
      </c>
      <c r="D40">
        <v>24.77</v>
      </c>
      <c r="F40">
        <v>7.2149999999999999</v>
      </c>
      <c r="G40">
        <v>20.434999999999999</v>
      </c>
      <c r="H40">
        <v>23.818999999999999</v>
      </c>
      <c r="K40" t="s">
        <v>301</v>
      </c>
      <c r="L40">
        <v>9.2070000000000007</v>
      </c>
      <c r="M40">
        <v>0.85499999999999998</v>
      </c>
      <c r="N40">
        <v>10.772</v>
      </c>
      <c r="O40">
        <v>0</v>
      </c>
    </row>
    <row r="41" spans="1:15" x14ac:dyDescent="0.25">
      <c r="A41" s="7">
        <v>40</v>
      </c>
      <c r="B41">
        <v>6.44</v>
      </c>
      <c r="C41">
        <v>19.783999999999999</v>
      </c>
      <c r="D41">
        <v>21.901</v>
      </c>
      <c r="F41">
        <v>2.2469999999999999</v>
      </c>
      <c r="G41">
        <v>4.4909999999999997</v>
      </c>
      <c r="H41">
        <v>7.0780000000000003</v>
      </c>
      <c r="K41" t="s">
        <v>302</v>
      </c>
      <c r="L41">
        <v>6.14</v>
      </c>
      <c r="M41">
        <v>0.59</v>
      </c>
      <c r="N41">
        <v>10.409000000000001</v>
      </c>
      <c r="O41">
        <v>0</v>
      </c>
    </row>
    <row r="42" spans="1:15" x14ac:dyDescent="0.25">
      <c r="A42" s="7">
        <v>41</v>
      </c>
      <c r="B42">
        <v>10.379</v>
      </c>
      <c r="C42">
        <v>33.465000000000003</v>
      </c>
      <c r="D42">
        <v>35.441000000000003</v>
      </c>
      <c r="F42">
        <v>7.5439999999999996</v>
      </c>
      <c r="G42">
        <v>23.023</v>
      </c>
      <c r="H42">
        <v>25.12</v>
      </c>
      <c r="K42" t="s">
        <v>303</v>
      </c>
      <c r="L42">
        <v>5.4459999999999997</v>
      </c>
      <c r="M42">
        <v>0.52900000000000003</v>
      </c>
      <c r="N42">
        <v>10.289</v>
      </c>
      <c r="O42">
        <v>0</v>
      </c>
    </row>
    <row r="43" spans="1:15" x14ac:dyDescent="0.25">
      <c r="A43" s="7">
        <v>42</v>
      </c>
      <c r="B43">
        <v>11.416</v>
      </c>
      <c r="C43">
        <v>36.582999999999998</v>
      </c>
      <c r="D43">
        <v>39.311</v>
      </c>
      <c r="F43">
        <v>10.805</v>
      </c>
      <c r="G43">
        <v>33.079000000000001</v>
      </c>
      <c r="H43">
        <v>37.034999999999997</v>
      </c>
      <c r="K43" t="s">
        <v>304</v>
      </c>
      <c r="L43">
        <v>4.4580000000000002</v>
      </c>
      <c r="M43">
        <v>0.49099999999999999</v>
      </c>
      <c r="N43">
        <v>9.0779999999999994</v>
      </c>
      <c r="O43">
        <v>0</v>
      </c>
    </row>
    <row r="44" spans="1:15" x14ac:dyDescent="0.25">
      <c r="A44" s="7">
        <v>43</v>
      </c>
      <c r="B44">
        <v>12.541</v>
      </c>
      <c r="C44">
        <v>41.25</v>
      </c>
      <c r="D44">
        <v>44.033000000000001</v>
      </c>
      <c r="F44">
        <v>6.6669999999999998</v>
      </c>
      <c r="G44">
        <v>20.542000000000002</v>
      </c>
      <c r="H44">
        <v>23.018999999999998</v>
      </c>
      <c r="K44" t="s">
        <v>305</v>
      </c>
      <c r="L44">
        <v>6.6619999999999999</v>
      </c>
      <c r="M44">
        <v>0.68700000000000006</v>
      </c>
      <c r="N44">
        <v>9.6920000000000002</v>
      </c>
      <c r="O44">
        <v>0</v>
      </c>
    </row>
    <row r="45" spans="1:15" x14ac:dyDescent="0.25">
      <c r="A45" s="7">
        <v>44</v>
      </c>
      <c r="B45">
        <v>10.568</v>
      </c>
      <c r="C45">
        <v>34.685000000000002</v>
      </c>
      <c r="D45">
        <v>37.292999999999999</v>
      </c>
      <c r="F45">
        <v>8.3019999999999996</v>
      </c>
      <c r="G45">
        <v>25.917999999999999</v>
      </c>
      <c r="H45">
        <v>28.98</v>
      </c>
      <c r="K45" t="s">
        <v>306</v>
      </c>
      <c r="L45">
        <v>7.859</v>
      </c>
      <c r="M45">
        <v>0.751</v>
      </c>
      <c r="N45">
        <v>10.468999999999999</v>
      </c>
      <c r="O45">
        <v>0</v>
      </c>
    </row>
    <row r="46" spans="1:15" x14ac:dyDescent="0.25">
      <c r="A46" s="7">
        <v>45</v>
      </c>
      <c r="B46">
        <v>9.2070000000000007</v>
      </c>
      <c r="C46">
        <v>30.370999999999999</v>
      </c>
      <c r="D46">
        <v>32.460999999999999</v>
      </c>
      <c r="F46">
        <v>4.5359999999999996</v>
      </c>
      <c r="G46">
        <v>13.641999999999999</v>
      </c>
      <c r="H46">
        <v>15.766</v>
      </c>
      <c r="K46" t="s">
        <v>307</v>
      </c>
      <c r="L46">
        <v>7.4690000000000003</v>
      </c>
      <c r="M46">
        <v>0.96199999999999997</v>
      </c>
      <c r="N46">
        <v>7.76</v>
      </c>
      <c r="O46">
        <v>0</v>
      </c>
    </row>
    <row r="47" spans="1:15" x14ac:dyDescent="0.25">
      <c r="A47" s="7">
        <v>46</v>
      </c>
      <c r="B47">
        <v>6.14</v>
      </c>
      <c r="C47">
        <v>20.535</v>
      </c>
      <c r="D47">
        <v>22.349</v>
      </c>
      <c r="F47">
        <v>5.1779999999999999</v>
      </c>
      <c r="G47">
        <v>15.782</v>
      </c>
      <c r="H47">
        <v>18.491</v>
      </c>
      <c r="K47" t="s">
        <v>308</v>
      </c>
      <c r="L47">
        <v>7.2519999999999998</v>
      </c>
      <c r="M47">
        <v>0.88400000000000001</v>
      </c>
      <c r="N47">
        <v>8.2070000000000007</v>
      </c>
      <c r="O47">
        <v>0</v>
      </c>
    </row>
    <row r="48" spans="1:15" x14ac:dyDescent="0.25">
      <c r="A48" s="7">
        <v>47</v>
      </c>
      <c r="B48">
        <v>5.4459999999999997</v>
      </c>
      <c r="C48">
        <v>18.34</v>
      </c>
      <c r="D48">
        <v>20.596</v>
      </c>
      <c r="F48">
        <v>3.3519999999999999</v>
      </c>
      <c r="G48">
        <v>10.500999999999999</v>
      </c>
      <c r="H48">
        <v>12.805999999999999</v>
      </c>
      <c r="K48" t="s">
        <v>402</v>
      </c>
      <c r="L48">
        <v>7.5529999999999999</v>
      </c>
      <c r="M48">
        <v>0.99099999999999999</v>
      </c>
      <c r="N48">
        <v>7.6230000000000002</v>
      </c>
      <c r="O48">
        <v>0</v>
      </c>
    </row>
    <row r="49" spans="1:16" x14ac:dyDescent="0.25">
      <c r="A49" s="7">
        <v>48</v>
      </c>
      <c r="B49">
        <v>4.4580000000000002</v>
      </c>
      <c r="C49">
        <v>15.62</v>
      </c>
      <c r="D49">
        <v>16.655999999999999</v>
      </c>
      <c r="F49">
        <v>3.89</v>
      </c>
      <c r="G49">
        <v>12.571</v>
      </c>
      <c r="H49">
        <v>15.266</v>
      </c>
      <c r="K49" t="s">
        <v>403</v>
      </c>
      <c r="L49">
        <v>6.03</v>
      </c>
      <c r="M49">
        <v>0.71099999999999997</v>
      </c>
      <c r="N49">
        <v>8.4789999999999992</v>
      </c>
      <c r="O49">
        <v>0</v>
      </c>
    </row>
    <row r="50" spans="1:16" x14ac:dyDescent="0.25">
      <c r="A50" s="7">
        <v>49</v>
      </c>
      <c r="B50">
        <v>6.6619999999999999</v>
      </c>
      <c r="C50">
        <v>23.02</v>
      </c>
      <c r="D50">
        <v>25.302</v>
      </c>
      <c r="F50">
        <v>3.0649999999999999</v>
      </c>
      <c r="G50">
        <v>9.5679999999999996</v>
      </c>
      <c r="H50">
        <v>10.679</v>
      </c>
    </row>
    <row r="51" spans="1:16" x14ac:dyDescent="0.25">
      <c r="A51" s="7">
        <v>50</v>
      </c>
      <c r="B51">
        <v>7.859</v>
      </c>
      <c r="C51">
        <v>26.85</v>
      </c>
      <c r="D51">
        <v>29.780999999999999</v>
      </c>
      <c r="F51">
        <v>5.7720000000000002</v>
      </c>
      <c r="G51">
        <v>19.262</v>
      </c>
      <c r="H51">
        <v>22.414000000000001</v>
      </c>
      <c r="K51" t="s">
        <v>309</v>
      </c>
    </row>
    <row r="52" spans="1:16" x14ac:dyDescent="0.25">
      <c r="A52" s="7">
        <v>51</v>
      </c>
      <c r="B52">
        <v>7.4690000000000003</v>
      </c>
      <c r="C52">
        <v>28.1</v>
      </c>
      <c r="D52">
        <v>29.21</v>
      </c>
      <c r="F52">
        <v>6.1369999999999996</v>
      </c>
      <c r="G52">
        <v>21.797999999999998</v>
      </c>
      <c r="H52">
        <v>23.399000000000001</v>
      </c>
      <c r="K52" t="s">
        <v>262</v>
      </c>
      <c r="L52">
        <v>2.8740000000000001</v>
      </c>
      <c r="M52">
        <v>4.1000000000000002E-2</v>
      </c>
      <c r="N52">
        <v>70.319999999999993</v>
      </c>
      <c r="O52">
        <v>0</v>
      </c>
    </row>
    <row r="53" spans="1:16" x14ac:dyDescent="0.25">
      <c r="A53" s="7">
        <v>52</v>
      </c>
      <c r="B53">
        <v>7.2519999999999998</v>
      </c>
      <c r="C53">
        <v>26.605</v>
      </c>
      <c r="D53">
        <v>28.966999999999999</v>
      </c>
      <c r="F53">
        <v>6.258</v>
      </c>
      <c r="G53">
        <v>21.338999999999999</v>
      </c>
      <c r="H53">
        <v>24.763999999999999</v>
      </c>
    </row>
    <row r="54" spans="1:16" x14ac:dyDescent="0.25">
      <c r="A54" s="7">
        <v>53</v>
      </c>
      <c r="B54">
        <v>7.5529999999999999</v>
      </c>
      <c r="C54">
        <v>27.954999999999998</v>
      </c>
      <c r="D54">
        <v>30.404</v>
      </c>
      <c r="F54">
        <v>8.5920000000000005</v>
      </c>
      <c r="G54">
        <v>30.193999999999999</v>
      </c>
      <c r="H54">
        <v>35.040999999999997</v>
      </c>
      <c r="K54" t="s">
        <v>310</v>
      </c>
    </row>
    <row r="55" spans="1:16" x14ac:dyDescent="0.25">
      <c r="A55" s="7">
        <v>54</v>
      </c>
      <c r="B55">
        <v>6.03</v>
      </c>
      <c r="C55">
        <v>22.645</v>
      </c>
      <c r="D55">
        <v>24.338000000000001</v>
      </c>
      <c r="F55">
        <v>4.3040000000000003</v>
      </c>
      <c r="G55">
        <v>15.478</v>
      </c>
      <c r="H55">
        <v>17.247</v>
      </c>
      <c r="K55" t="s">
        <v>264</v>
      </c>
      <c r="L55">
        <v>0</v>
      </c>
      <c r="M55">
        <v>0</v>
      </c>
      <c r="N55">
        <v>999</v>
      </c>
      <c r="O55">
        <v>999</v>
      </c>
    </row>
    <row r="57" spans="1:16" x14ac:dyDescent="0.25">
      <c r="K57" t="s">
        <v>311</v>
      </c>
    </row>
    <row r="58" spans="1:16" x14ac:dyDescent="0.25">
      <c r="K58" t="s">
        <v>312</v>
      </c>
      <c r="L58">
        <v>2.8109999999999999</v>
      </c>
      <c r="M58">
        <v>0.56699999999999995</v>
      </c>
      <c r="N58">
        <v>4.9539999999999997</v>
      </c>
      <c r="O58">
        <v>0</v>
      </c>
      <c r="P58" t="str">
        <f t="shared" ref="P58:P89" si="0">RIGHT(K58,1)</f>
        <v>1</v>
      </c>
    </row>
    <row r="59" spans="1:16" x14ac:dyDescent="0.25">
      <c r="K59" t="s">
        <v>314</v>
      </c>
      <c r="L59">
        <v>1.8580000000000001</v>
      </c>
      <c r="M59">
        <v>0.55300000000000005</v>
      </c>
      <c r="N59">
        <v>3.3580000000000001</v>
      </c>
      <c r="O59">
        <v>1E-3</v>
      </c>
      <c r="P59" t="str">
        <f t="shared" si="0"/>
        <v>1</v>
      </c>
    </row>
    <row r="60" spans="1:16" x14ac:dyDescent="0.25">
      <c r="K60" t="s">
        <v>316</v>
      </c>
      <c r="L60">
        <v>4.4409999999999998</v>
      </c>
      <c r="M60">
        <v>0.85399999999999998</v>
      </c>
      <c r="N60">
        <v>5.2</v>
      </c>
      <c r="O60">
        <v>0</v>
      </c>
      <c r="P60" t="str">
        <f t="shared" si="0"/>
        <v>1</v>
      </c>
    </row>
    <row r="61" spans="1:16" x14ac:dyDescent="0.25">
      <c r="K61" t="s">
        <v>318</v>
      </c>
      <c r="L61">
        <v>5.9189999999999996</v>
      </c>
      <c r="M61">
        <v>1.0589999999999999</v>
      </c>
      <c r="N61">
        <v>5.5890000000000004</v>
      </c>
      <c r="O61">
        <v>0</v>
      </c>
      <c r="P61" t="str">
        <f t="shared" si="0"/>
        <v>1</v>
      </c>
    </row>
    <row r="62" spans="1:16" x14ac:dyDescent="0.25">
      <c r="K62" t="s">
        <v>320</v>
      </c>
      <c r="L62">
        <v>2.0939999999999999</v>
      </c>
      <c r="M62">
        <v>0.44700000000000001</v>
      </c>
      <c r="N62">
        <v>4.68</v>
      </c>
      <c r="O62">
        <v>0</v>
      </c>
      <c r="P62" t="str">
        <f t="shared" si="0"/>
        <v>1</v>
      </c>
    </row>
    <row r="63" spans="1:16" x14ac:dyDescent="0.25">
      <c r="K63" t="s">
        <v>322</v>
      </c>
      <c r="L63">
        <v>10.064</v>
      </c>
      <c r="M63">
        <v>1.8280000000000001</v>
      </c>
      <c r="N63">
        <v>5.5060000000000002</v>
      </c>
      <c r="O63">
        <v>0</v>
      </c>
      <c r="P63" t="str">
        <f t="shared" si="0"/>
        <v>1</v>
      </c>
    </row>
    <row r="64" spans="1:16" x14ac:dyDescent="0.25">
      <c r="K64" t="s">
        <v>324</v>
      </c>
      <c r="L64">
        <v>7.8540000000000001</v>
      </c>
      <c r="M64">
        <v>1.3859999999999999</v>
      </c>
      <c r="N64">
        <v>5.6660000000000004</v>
      </c>
      <c r="O64">
        <v>0</v>
      </c>
      <c r="P64" t="str">
        <f t="shared" si="0"/>
        <v>1</v>
      </c>
    </row>
    <row r="65" spans="11:16" x14ac:dyDescent="0.25">
      <c r="K65" t="s">
        <v>326</v>
      </c>
      <c r="L65">
        <v>17.625</v>
      </c>
      <c r="M65">
        <v>3.4580000000000002</v>
      </c>
      <c r="N65">
        <v>5.0970000000000004</v>
      </c>
      <c r="O65">
        <v>0</v>
      </c>
      <c r="P65" t="str">
        <f t="shared" si="0"/>
        <v>1</v>
      </c>
    </row>
    <row r="66" spans="11:16" x14ac:dyDescent="0.25">
      <c r="K66" t="s">
        <v>328</v>
      </c>
      <c r="L66">
        <v>11.459</v>
      </c>
      <c r="M66">
        <v>1.917</v>
      </c>
      <c r="N66">
        <v>5.9770000000000003</v>
      </c>
      <c r="O66">
        <v>0</v>
      </c>
      <c r="P66" t="str">
        <f t="shared" si="0"/>
        <v>1</v>
      </c>
    </row>
    <row r="67" spans="11:16" x14ac:dyDescent="0.25">
      <c r="K67" t="s">
        <v>330</v>
      </c>
      <c r="L67">
        <v>15.499000000000001</v>
      </c>
      <c r="M67">
        <v>3.2850000000000001</v>
      </c>
      <c r="N67">
        <v>4.718</v>
      </c>
      <c r="O67">
        <v>0</v>
      </c>
      <c r="P67" t="str">
        <f t="shared" si="0"/>
        <v>1</v>
      </c>
    </row>
    <row r="68" spans="11:16" x14ac:dyDescent="0.25">
      <c r="K68" t="s">
        <v>332</v>
      </c>
      <c r="L68">
        <v>10.06</v>
      </c>
      <c r="M68">
        <v>1.294</v>
      </c>
      <c r="N68">
        <v>7.7750000000000004</v>
      </c>
      <c r="O68">
        <v>0</v>
      </c>
      <c r="P68" t="str">
        <f t="shared" si="0"/>
        <v>1</v>
      </c>
    </row>
    <row r="69" spans="11:16" x14ac:dyDescent="0.25">
      <c r="K69" t="s">
        <v>334</v>
      </c>
      <c r="L69">
        <v>7.2210000000000001</v>
      </c>
      <c r="M69">
        <v>0.871</v>
      </c>
      <c r="N69">
        <v>8.2929999999999993</v>
      </c>
      <c r="O69">
        <v>0</v>
      </c>
      <c r="P69" t="str">
        <f t="shared" si="0"/>
        <v>1</v>
      </c>
    </row>
    <row r="70" spans="11:16" x14ac:dyDescent="0.25">
      <c r="K70" t="s">
        <v>336</v>
      </c>
      <c r="L70">
        <v>5.6230000000000002</v>
      </c>
      <c r="M70">
        <v>0.67900000000000005</v>
      </c>
      <c r="N70">
        <v>8.282</v>
      </c>
      <c r="O70">
        <v>0</v>
      </c>
      <c r="P70" t="str">
        <f t="shared" si="0"/>
        <v>1</v>
      </c>
    </row>
    <row r="71" spans="11:16" x14ac:dyDescent="0.25">
      <c r="K71" t="s">
        <v>338</v>
      </c>
      <c r="L71">
        <v>3.7370000000000001</v>
      </c>
      <c r="M71">
        <v>0.54100000000000004</v>
      </c>
      <c r="N71">
        <v>6.9089999999999998</v>
      </c>
      <c r="O71">
        <v>0</v>
      </c>
      <c r="P71" t="str">
        <f t="shared" si="0"/>
        <v>1</v>
      </c>
    </row>
    <row r="72" spans="11:16" x14ac:dyDescent="0.25">
      <c r="K72" t="s">
        <v>340</v>
      </c>
      <c r="L72">
        <v>30.952000000000002</v>
      </c>
      <c r="M72">
        <v>7.03</v>
      </c>
      <c r="N72">
        <v>4.4029999999999996</v>
      </c>
      <c r="O72">
        <v>0</v>
      </c>
      <c r="P72" t="str">
        <f t="shared" si="0"/>
        <v>1</v>
      </c>
    </row>
    <row r="73" spans="11:16" x14ac:dyDescent="0.25">
      <c r="K73" t="s">
        <v>342</v>
      </c>
      <c r="L73">
        <v>6.9989999999999997</v>
      </c>
      <c r="M73">
        <v>0.74199999999999999</v>
      </c>
      <c r="N73">
        <v>9.4290000000000003</v>
      </c>
      <c r="O73">
        <v>0</v>
      </c>
      <c r="P73" t="str">
        <f t="shared" si="0"/>
        <v>1</v>
      </c>
    </row>
    <row r="74" spans="11:16" x14ac:dyDescent="0.25">
      <c r="K74" t="s">
        <v>344</v>
      </c>
      <c r="L74">
        <v>25.536000000000001</v>
      </c>
      <c r="M74">
        <v>4.8769999999999998</v>
      </c>
      <c r="N74">
        <v>5.2359999999999998</v>
      </c>
      <c r="O74">
        <v>0</v>
      </c>
      <c r="P74" t="str">
        <f t="shared" si="0"/>
        <v>1</v>
      </c>
    </row>
    <row r="75" spans="11:16" x14ac:dyDescent="0.25">
      <c r="K75" t="s">
        <v>346</v>
      </c>
      <c r="L75">
        <v>17.405999999999999</v>
      </c>
      <c r="M75">
        <v>2.5470000000000002</v>
      </c>
      <c r="N75">
        <v>6.8339999999999996</v>
      </c>
      <c r="O75">
        <v>0</v>
      </c>
      <c r="P75" t="str">
        <f t="shared" si="0"/>
        <v>1</v>
      </c>
    </row>
    <row r="76" spans="11:16" x14ac:dyDescent="0.25">
      <c r="K76" t="s">
        <v>348</v>
      </c>
      <c r="L76">
        <v>15.724</v>
      </c>
      <c r="M76">
        <v>1.5920000000000001</v>
      </c>
      <c r="N76">
        <v>9.875</v>
      </c>
      <c r="O76">
        <v>0</v>
      </c>
      <c r="P76" t="str">
        <f t="shared" si="0"/>
        <v>1</v>
      </c>
    </row>
    <row r="77" spans="11:16" x14ac:dyDescent="0.25">
      <c r="K77" t="s">
        <v>350</v>
      </c>
      <c r="L77">
        <v>30.195</v>
      </c>
      <c r="M77">
        <v>4.665</v>
      </c>
      <c r="N77">
        <v>6.4720000000000004</v>
      </c>
      <c r="O77">
        <v>0</v>
      </c>
      <c r="P77" t="str">
        <f t="shared" si="0"/>
        <v>1</v>
      </c>
    </row>
    <row r="78" spans="11:16" x14ac:dyDescent="0.25">
      <c r="K78" t="s">
        <v>352</v>
      </c>
      <c r="L78">
        <v>29.637</v>
      </c>
      <c r="M78">
        <v>4.1479999999999997</v>
      </c>
      <c r="N78">
        <v>7.1440000000000001</v>
      </c>
      <c r="O78">
        <v>0</v>
      </c>
      <c r="P78" t="str">
        <f t="shared" si="0"/>
        <v>1</v>
      </c>
    </row>
    <row r="79" spans="11:16" x14ac:dyDescent="0.25">
      <c r="K79" t="s">
        <v>354</v>
      </c>
      <c r="L79">
        <v>11.53</v>
      </c>
      <c r="M79">
        <v>1.843</v>
      </c>
      <c r="N79">
        <v>6.2560000000000002</v>
      </c>
      <c r="O79">
        <v>0</v>
      </c>
      <c r="P79" t="str">
        <f t="shared" si="0"/>
        <v>1</v>
      </c>
    </row>
    <row r="80" spans="11:16" x14ac:dyDescent="0.25">
      <c r="K80" t="s">
        <v>356</v>
      </c>
      <c r="L80">
        <v>20.904</v>
      </c>
      <c r="M80">
        <v>2.0350000000000001</v>
      </c>
      <c r="N80">
        <v>10.272</v>
      </c>
      <c r="O80">
        <v>0</v>
      </c>
      <c r="P80" t="str">
        <f t="shared" si="0"/>
        <v>1</v>
      </c>
    </row>
    <row r="81" spans="11:16" x14ac:dyDescent="0.25">
      <c r="K81" t="s">
        <v>358</v>
      </c>
      <c r="L81">
        <v>15.662000000000001</v>
      </c>
      <c r="M81">
        <v>2.5230000000000001</v>
      </c>
      <c r="N81">
        <v>6.2080000000000002</v>
      </c>
      <c r="O81">
        <v>0</v>
      </c>
      <c r="P81" t="str">
        <f t="shared" si="0"/>
        <v>1</v>
      </c>
    </row>
    <row r="82" spans="11:16" x14ac:dyDescent="0.25">
      <c r="K82" t="s">
        <v>360</v>
      </c>
      <c r="L82">
        <v>37.363</v>
      </c>
      <c r="M82">
        <v>5.8079999999999998</v>
      </c>
      <c r="N82">
        <v>6.4329999999999998</v>
      </c>
      <c r="O82">
        <v>0</v>
      </c>
      <c r="P82" t="str">
        <f t="shared" si="0"/>
        <v>1</v>
      </c>
    </row>
    <row r="83" spans="11:16" x14ac:dyDescent="0.25">
      <c r="K83" t="s">
        <v>362</v>
      </c>
      <c r="L83">
        <v>18.878</v>
      </c>
      <c r="M83">
        <v>1.8740000000000001</v>
      </c>
      <c r="N83">
        <v>10.074999999999999</v>
      </c>
      <c r="O83">
        <v>0</v>
      </c>
      <c r="P83" t="str">
        <f t="shared" si="0"/>
        <v>1</v>
      </c>
    </row>
    <row r="84" spans="11:16" x14ac:dyDescent="0.25">
      <c r="K84" t="s">
        <v>364</v>
      </c>
      <c r="L84">
        <v>23.751999999999999</v>
      </c>
      <c r="M84">
        <v>2.4649999999999999</v>
      </c>
      <c r="N84">
        <v>9.6370000000000005</v>
      </c>
      <c r="O84">
        <v>0</v>
      </c>
      <c r="P84" t="str">
        <f t="shared" si="0"/>
        <v>1</v>
      </c>
    </row>
    <row r="85" spans="11:16" x14ac:dyDescent="0.25">
      <c r="K85" t="s">
        <v>366</v>
      </c>
      <c r="L85">
        <v>23.902000000000001</v>
      </c>
      <c r="M85">
        <v>3.1120000000000001</v>
      </c>
      <c r="N85">
        <v>7.6820000000000004</v>
      </c>
      <c r="O85">
        <v>0</v>
      </c>
      <c r="P85" t="str">
        <f t="shared" si="0"/>
        <v>1</v>
      </c>
    </row>
    <row r="86" spans="11:16" x14ac:dyDescent="0.25">
      <c r="K86" t="s">
        <v>368</v>
      </c>
      <c r="L86">
        <v>23.097000000000001</v>
      </c>
      <c r="M86">
        <v>2.4390000000000001</v>
      </c>
      <c r="N86">
        <v>9.4689999999999994</v>
      </c>
      <c r="O86">
        <v>0</v>
      </c>
      <c r="P86" t="str">
        <f t="shared" si="0"/>
        <v>1</v>
      </c>
    </row>
    <row r="87" spans="11:16" x14ac:dyDescent="0.25">
      <c r="K87" t="s">
        <v>370</v>
      </c>
      <c r="L87">
        <v>13.513</v>
      </c>
      <c r="M87">
        <v>1.5640000000000001</v>
      </c>
      <c r="N87">
        <v>8.641</v>
      </c>
      <c r="O87">
        <v>0</v>
      </c>
      <c r="P87" t="str">
        <f t="shared" si="0"/>
        <v>1</v>
      </c>
    </row>
    <row r="88" spans="11:16" x14ac:dyDescent="0.25">
      <c r="K88" t="s">
        <v>372</v>
      </c>
      <c r="L88">
        <v>22.055</v>
      </c>
      <c r="M88">
        <v>2.355</v>
      </c>
      <c r="N88">
        <v>9.3650000000000002</v>
      </c>
      <c r="O88">
        <v>0</v>
      </c>
      <c r="P88" t="str">
        <f t="shared" si="0"/>
        <v>1</v>
      </c>
    </row>
    <row r="89" spans="11:16" x14ac:dyDescent="0.25">
      <c r="K89" t="s">
        <v>374</v>
      </c>
      <c r="L89">
        <v>19.783999999999999</v>
      </c>
      <c r="M89">
        <v>1.9379999999999999</v>
      </c>
      <c r="N89">
        <v>10.209</v>
      </c>
      <c r="O89">
        <v>0</v>
      </c>
      <c r="P89" t="str">
        <f t="shared" si="0"/>
        <v>1</v>
      </c>
    </row>
    <row r="90" spans="11:16" x14ac:dyDescent="0.25">
      <c r="K90" t="s">
        <v>376</v>
      </c>
      <c r="L90">
        <v>33.465000000000003</v>
      </c>
      <c r="M90">
        <v>3.544</v>
      </c>
      <c r="N90">
        <v>9.4420000000000002</v>
      </c>
      <c r="O90">
        <v>0</v>
      </c>
      <c r="P90" t="str">
        <f t="shared" ref="P90:P121" si="1">RIGHT(K90,1)</f>
        <v>1</v>
      </c>
    </row>
    <row r="91" spans="11:16" x14ac:dyDescent="0.25">
      <c r="K91" t="s">
        <v>378</v>
      </c>
      <c r="L91">
        <v>36.582999999999998</v>
      </c>
      <c r="M91">
        <v>4.0229999999999997</v>
      </c>
      <c r="N91">
        <v>9.0939999999999994</v>
      </c>
      <c r="O91">
        <v>0</v>
      </c>
      <c r="P91" t="str">
        <f t="shared" si="1"/>
        <v>1</v>
      </c>
    </row>
    <row r="92" spans="11:16" x14ac:dyDescent="0.25">
      <c r="K92" t="s">
        <v>380</v>
      </c>
      <c r="L92">
        <v>41.25</v>
      </c>
      <c r="M92">
        <v>4.3410000000000002</v>
      </c>
      <c r="N92">
        <v>9.5030000000000001</v>
      </c>
      <c r="O92">
        <v>0</v>
      </c>
      <c r="P92" t="str">
        <f t="shared" si="1"/>
        <v>1</v>
      </c>
    </row>
    <row r="93" spans="11:16" x14ac:dyDescent="0.25">
      <c r="K93" t="s">
        <v>382</v>
      </c>
      <c r="L93">
        <v>34.685000000000002</v>
      </c>
      <c r="M93">
        <v>3.875</v>
      </c>
      <c r="N93">
        <v>8.952</v>
      </c>
      <c r="O93">
        <v>0</v>
      </c>
      <c r="P93" t="str">
        <f t="shared" si="1"/>
        <v>1</v>
      </c>
    </row>
    <row r="94" spans="11:16" x14ac:dyDescent="0.25">
      <c r="K94" t="s">
        <v>384</v>
      </c>
      <c r="L94">
        <v>30.370999999999999</v>
      </c>
      <c r="M94">
        <v>2.9119999999999999</v>
      </c>
      <c r="N94">
        <v>10.43</v>
      </c>
      <c r="O94">
        <v>0</v>
      </c>
      <c r="P94" t="str">
        <f t="shared" si="1"/>
        <v>1</v>
      </c>
    </row>
    <row r="95" spans="11:16" x14ac:dyDescent="0.25">
      <c r="K95" t="s">
        <v>386</v>
      </c>
      <c r="L95">
        <v>20.535</v>
      </c>
      <c r="M95">
        <v>2.0680000000000001</v>
      </c>
      <c r="N95">
        <v>9.9290000000000003</v>
      </c>
      <c r="O95">
        <v>0</v>
      </c>
      <c r="P95" t="str">
        <f t="shared" si="1"/>
        <v>1</v>
      </c>
    </row>
    <row r="96" spans="11:16" x14ac:dyDescent="0.25">
      <c r="K96" t="s">
        <v>388</v>
      </c>
      <c r="L96">
        <v>18.34</v>
      </c>
      <c r="M96">
        <v>1.8839999999999999</v>
      </c>
      <c r="N96">
        <v>9.7360000000000007</v>
      </c>
      <c r="O96">
        <v>0</v>
      </c>
      <c r="P96" t="str">
        <f t="shared" si="1"/>
        <v>1</v>
      </c>
    </row>
    <row r="97" spans="11:16" x14ac:dyDescent="0.25">
      <c r="K97" t="s">
        <v>390</v>
      </c>
      <c r="L97">
        <v>15.62</v>
      </c>
      <c r="M97">
        <v>1.7450000000000001</v>
      </c>
      <c r="N97">
        <v>8.9540000000000006</v>
      </c>
      <c r="O97">
        <v>0</v>
      </c>
      <c r="P97" t="str">
        <f t="shared" si="1"/>
        <v>1</v>
      </c>
    </row>
    <row r="98" spans="11:16" x14ac:dyDescent="0.25">
      <c r="K98" t="s">
        <v>392</v>
      </c>
      <c r="L98">
        <v>23.02</v>
      </c>
      <c r="M98">
        <v>2.431</v>
      </c>
      <c r="N98">
        <v>9.4689999999999994</v>
      </c>
      <c r="O98">
        <v>0</v>
      </c>
      <c r="P98" t="str">
        <f t="shared" si="1"/>
        <v>1</v>
      </c>
    </row>
    <row r="99" spans="11:16" x14ac:dyDescent="0.25">
      <c r="K99" t="s">
        <v>394</v>
      </c>
      <c r="L99">
        <v>26.85</v>
      </c>
      <c r="M99">
        <v>2.6459999999999999</v>
      </c>
      <c r="N99">
        <v>10.148999999999999</v>
      </c>
      <c r="O99">
        <v>0</v>
      </c>
      <c r="P99" t="str">
        <f t="shared" si="1"/>
        <v>1</v>
      </c>
    </row>
    <row r="100" spans="11:16" x14ac:dyDescent="0.25">
      <c r="K100" t="s">
        <v>396</v>
      </c>
      <c r="L100">
        <v>28.1</v>
      </c>
      <c r="M100">
        <v>3.61</v>
      </c>
      <c r="N100">
        <v>7.7839999999999998</v>
      </c>
      <c r="O100">
        <v>0</v>
      </c>
      <c r="P100" t="str">
        <f t="shared" si="1"/>
        <v>1</v>
      </c>
    </row>
    <row r="101" spans="11:16" x14ac:dyDescent="0.25">
      <c r="K101" t="s">
        <v>398</v>
      </c>
      <c r="L101">
        <v>26.605</v>
      </c>
      <c r="M101">
        <v>3.258</v>
      </c>
      <c r="N101">
        <v>8.1669999999999998</v>
      </c>
      <c r="O101">
        <v>0</v>
      </c>
      <c r="P101" t="str">
        <f t="shared" si="1"/>
        <v>1</v>
      </c>
    </row>
    <row r="102" spans="11:16" x14ac:dyDescent="0.25">
      <c r="K102" t="s">
        <v>404</v>
      </c>
      <c r="L102">
        <v>27.954999999999998</v>
      </c>
      <c r="M102">
        <v>3.6840000000000002</v>
      </c>
      <c r="N102">
        <v>7.5880000000000001</v>
      </c>
      <c r="O102">
        <v>0</v>
      </c>
      <c r="P102" t="str">
        <f t="shared" si="1"/>
        <v>1</v>
      </c>
    </row>
    <row r="103" spans="11:16" x14ac:dyDescent="0.25">
      <c r="K103" t="s">
        <v>406</v>
      </c>
      <c r="L103">
        <v>22.645</v>
      </c>
      <c r="M103">
        <v>2.64</v>
      </c>
      <c r="N103">
        <v>8.577</v>
      </c>
      <c r="O103">
        <v>0</v>
      </c>
      <c r="P103" t="str">
        <f t="shared" si="1"/>
        <v>1</v>
      </c>
    </row>
    <row r="104" spans="11:16" x14ac:dyDescent="0.25">
      <c r="K104" t="s">
        <v>313</v>
      </c>
      <c r="L104">
        <v>4.3949999999999996</v>
      </c>
      <c r="M104">
        <v>0.65400000000000003</v>
      </c>
      <c r="N104">
        <v>6.7240000000000002</v>
      </c>
      <c r="O104">
        <v>0</v>
      </c>
      <c r="P104" t="str">
        <f t="shared" si="1"/>
        <v>2</v>
      </c>
    </row>
    <row r="105" spans="11:16" x14ac:dyDescent="0.25">
      <c r="K105" t="s">
        <v>315</v>
      </c>
      <c r="L105">
        <v>4.6989999999999998</v>
      </c>
      <c r="M105">
        <v>0.65500000000000003</v>
      </c>
      <c r="N105">
        <v>7.173</v>
      </c>
      <c r="O105">
        <v>0</v>
      </c>
      <c r="P105" t="str">
        <f t="shared" si="1"/>
        <v>2</v>
      </c>
    </row>
    <row r="106" spans="11:16" x14ac:dyDescent="0.25">
      <c r="K106" t="s">
        <v>317</v>
      </c>
      <c r="L106">
        <v>6.4729999999999999</v>
      </c>
      <c r="M106">
        <v>0.95599999999999996</v>
      </c>
      <c r="N106">
        <v>6.7729999999999997</v>
      </c>
      <c r="O106">
        <v>0</v>
      </c>
      <c r="P106" t="str">
        <f t="shared" si="1"/>
        <v>2</v>
      </c>
    </row>
    <row r="107" spans="11:16" x14ac:dyDescent="0.25">
      <c r="K107" t="s">
        <v>319</v>
      </c>
      <c r="L107">
        <v>7.8259999999999996</v>
      </c>
      <c r="M107">
        <v>1.2789999999999999</v>
      </c>
      <c r="N107">
        <v>6.117</v>
      </c>
      <c r="O107">
        <v>0</v>
      </c>
      <c r="P107" t="str">
        <f t="shared" si="1"/>
        <v>2</v>
      </c>
    </row>
    <row r="108" spans="11:16" x14ac:dyDescent="0.25">
      <c r="K108" t="s">
        <v>321</v>
      </c>
      <c r="L108">
        <v>3.5539999999999998</v>
      </c>
      <c r="M108">
        <v>0.45</v>
      </c>
      <c r="N108">
        <v>7.8970000000000002</v>
      </c>
      <c r="O108">
        <v>0</v>
      </c>
      <c r="P108" t="str">
        <f t="shared" si="1"/>
        <v>2</v>
      </c>
    </row>
    <row r="109" spans="11:16" x14ac:dyDescent="0.25">
      <c r="K109" t="s">
        <v>323</v>
      </c>
      <c r="L109">
        <v>12.023</v>
      </c>
      <c r="M109">
        <v>2.0219999999999998</v>
      </c>
      <c r="N109">
        <v>5.9470000000000001</v>
      </c>
      <c r="O109">
        <v>0</v>
      </c>
      <c r="P109" t="str">
        <f t="shared" si="1"/>
        <v>2</v>
      </c>
    </row>
    <row r="110" spans="11:16" x14ac:dyDescent="0.25">
      <c r="K110" t="s">
        <v>325</v>
      </c>
      <c r="L110">
        <v>10.324</v>
      </c>
      <c r="M110">
        <v>1.55</v>
      </c>
      <c r="N110">
        <v>6.6609999999999996</v>
      </c>
      <c r="O110">
        <v>0</v>
      </c>
      <c r="P110" t="str">
        <f t="shared" si="1"/>
        <v>2</v>
      </c>
    </row>
    <row r="111" spans="11:16" x14ac:dyDescent="0.25">
      <c r="K111" t="s">
        <v>327</v>
      </c>
      <c r="L111">
        <v>18.577000000000002</v>
      </c>
      <c r="M111">
        <v>3.5209999999999999</v>
      </c>
      <c r="N111">
        <v>5.2770000000000001</v>
      </c>
      <c r="O111">
        <v>0</v>
      </c>
      <c r="P111" t="str">
        <f t="shared" si="1"/>
        <v>2</v>
      </c>
    </row>
    <row r="112" spans="11:16" x14ac:dyDescent="0.25">
      <c r="K112" t="s">
        <v>329</v>
      </c>
      <c r="L112">
        <v>12.839</v>
      </c>
      <c r="M112">
        <v>1.974</v>
      </c>
      <c r="N112">
        <v>6.5039999999999996</v>
      </c>
      <c r="O112">
        <v>0</v>
      </c>
      <c r="P112" t="str">
        <f t="shared" si="1"/>
        <v>2</v>
      </c>
    </row>
    <row r="113" spans="11:16" x14ac:dyDescent="0.25">
      <c r="K113" t="s">
        <v>331</v>
      </c>
      <c r="L113">
        <v>16.760000000000002</v>
      </c>
      <c r="M113">
        <v>3.4289999999999998</v>
      </c>
      <c r="N113">
        <v>4.8869999999999996</v>
      </c>
      <c r="O113">
        <v>0</v>
      </c>
      <c r="P113" t="str">
        <f t="shared" si="1"/>
        <v>2</v>
      </c>
    </row>
    <row r="114" spans="11:16" x14ac:dyDescent="0.25">
      <c r="K114" t="s">
        <v>333</v>
      </c>
      <c r="L114">
        <v>12.212</v>
      </c>
      <c r="M114">
        <v>1.448</v>
      </c>
      <c r="N114">
        <v>8.4339999999999993</v>
      </c>
      <c r="O114">
        <v>0</v>
      </c>
      <c r="P114" t="str">
        <f t="shared" si="1"/>
        <v>2</v>
      </c>
    </row>
    <row r="115" spans="11:16" x14ac:dyDescent="0.25">
      <c r="K115" t="s">
        <v>335</v>
      </c>
      <c r="L115">
        <v>8.7550000000000008</v>
      </c>
      <c r="M115">
        <v>0.93200000000000005</v>
      </c>
      <c r="N115">
        <v>9.3940000000000001</v>
      </c>
      <c r="O115">
        <v>0</v>
      </c>
      <c r="P115" t="str">
        <f t="shared" si="1"/>
        <v>2</v>
      </c>
    </row>
    <row r="116" spans="11:16" x14ac:dyDescent="0.25">
      <c r="K116" t="s">
        <v>337</v>
      </c>
      <c r="L116">
        <v>7.5250000000000004</v>
      </c>
      <c r="M116">
        <v>0.749</v>
      </c>
      <c r="N116">
        <v>10.052</v>
      </c>
      <c r="O116">
        <v>0</v>
      </c>
      <c r="P116" t="str">
        <f t="shared" si="1"/>
        <v>2</v>
      </c>
    </row>
    <row r="117" spans="11:16" x14ac:dyDescent="0.25">
      <c r="K117" t="s">
        <v>339</v>
      </c>
      <c r="L117">
        <v>6.4560000000000004</v>
      </c>
      <c r="M117">
        <v>0.66700000000000004</v>
      </c>
      <c r="N117">
        <v>9.6769999999999996</v>
      </c>
      <c r="O117">
        <v>0</v>
      </c>
      <c r="P117" t="str">
        <f t="shared" si="1"/>
        <v>2</v>
      </c>
    </row>
    <row r="118" spans="11:16" x14ac:dyDescent="0.25">
      <c r="K118" t="s">
        <v>341</v>
      </c>
      <c r="L118">
        <v>31.824000000000002</v>
      </c>
      <c r="M118">
        <v>7.2229999999999999</v>
      </c>
      <c r="N118">
        <v>4.4059999999999997</v>
      </c>
      <c r="O118">
        <v>0</v>
      </c>
      <c r="P118" t="str">
        <f t="shared" si="1"/>
        <v>2</v>
      </c>
    </row>
    <row r="119" spans="11:16" x14ac:dyDescent="0.25">
      <c r="K119" t="s">
        <v>343</v>
      </c>
      <c r="L119">
        <v>9.44</v>
      </c>
      <c r="M119">
        <v>0.83299999999999996</v>
      </c>
      <c r="N119">
        <v>11.33</v>
      </c>
      <c r="O119">
        <v>0</v>
      </c>
      <c r="P119" t="str">
        <f t="shared" si="1"/>
        <v>2</v>
      </c>
    </row>
    <row r="120" spans="11:16" x14ac:dyDescent="0.25">
      <c r="K120" t="s">
        <v>345</v>
      </c>
      <c r="L120">
        <v>26.991</v>
      </c>
      <c r="M120">
        <v>5.0439999999999996</v>
      </c>
      <c r="N120">
        <v>5.351</v>
      </c>
      <c r="O120">
        <v>0</v>
      </c>
      <c r="P120" t="str">
        <f t="shared" si="1"/>
        <v>2</v>
      </c>
    </row>
    <row r="121" spans="11:16" x14ac:dyDescent="0.25">
      <c r="K121" t="s">
        <v>347</v>
      </c>
      <c r="L121">
        <v>19.116</v>
      </c>
      <c r="M121">
        <v>2.669</v>
      </c>
      <c r="N121">
        <v>7.1630000000000003</v>
      </c>
      <c r="O121">
        <v>0</v>
      </c>
      <c r="P121" t="str">
        <f t="shared" si="1"/>
        <v>2</v>
      </c>
    </row>
    <row r="122" spans="11:16" x14ac:dyDescent="0.25">
      <c r="K122" t="s">
        <v>349</v>
      </c>
      <c r="L122">
        <v>17.271999999999998</v>
      </c>
      <c r="M122">
        <v>1.6619999999999999</v>
      </c>
      <c r="N122">
        <v>10.393000000000001</v>
      </c>
      <c r="O122">
        <v>0</v>
      </c>
      <c r="P122" t="str">
        <f t="shared" ref="P122:P149" si="2">RIGHT(K122,1)</f>
        <v>2</v>
      </c>
    </row>
    <row r="123" spans="11:16" x14ac:dyDescent="0.25">
      <c r="K123" t="s">
        <v>351</v>
      </c>
      <c r="L123">
        <v>31.245000000000001</v>
      </c>
      <c r="M123">
        <v>4.7510000000000003</v>
      </c>
      <c r="N123">
        <v>6.577</v>
      </c>
      <c r="O123">
        <v>0</v>
      </c>
      <c r="P123" t="str">
        <f t="shared" si="2"/>
        <v>2</v>
      </c>
    </row>
    <row r="124" spans="11:16" x14ac:dyDescent="0.25">
      <c r="K124" t="s">
        <v>353</v>
      </c>
      <c r="L124">
        <v>31.263000000000002</v>
      </c>
      <c r="M124">
        <v>4.2809999999999997</v>
      </c>
      <c r="N124">
        <v>7.3029999999999999</v>
      </c>
      <c r="O124">
        <v>0</v>
      </c>
      <c r="P124" t="str">
        <f t="shared" si="2"/>
        <v>2</v>
      </c>
    </row>
    <row r="125" spans="11:16" x14ac:dyDescent="0.25">
      <c r="K125" t="s">
        <v>355</v>
      </c>
      <c r="L125">
        <v>12.834</v>
      </c>
      <c r="M125">
        <v>1.845</v>
      </c>
      <c r="N125">
        <v>6.9550000000000001</v>
      </c>
      <c r="O125">
        <v>0</v>
      </c>
      <c r="P125" t="str">
        <f t="shared" si="2"/>
        <v>2</v>
      </c>
    </row>
    <row r="126" spans="11:16" x14ac:dyDescent="0.25">
      <c r="K126" t="s">
        <v>357</v>
      </c>
      <c r="L126">
        <v>22.138000000000002</v>
      </c>
      <c r="M126">
        <v>2.0670000000000002</v>
      </c>
      <c r="N126">
        <v>10.709</v>
      </c>
      <c r="O126">
        <v>0</v>
      </c>
      <c r="P126" t="str">
        <f t="shared" si="2"/>
        <v>2</v>
      </c>
    </row>
    <row r="127" spans="11:16" x14ac:dyDescent="0.25">
      <c r="K127" t="s">
        <v>359</v>
      </c>
      <c r="L127">
        <v>17.170000000000002</v>
      </c>
      <c r="M127">
        <v>2.5470000000000002</v>
      </c>
      <c r="N127">
        <v>6.7409999999999997</v>
      </c>
      <c r="O127">
        <v>0</v>
      </c>
      <c r="P127" t="str">
        <f t="shared" si="2"/>
        <v>2</v>
      </c>
    </row>
    <row r="128" spans="11:16" x14ac:dyDescent="0.25">
      <c r="K128" t="s">
        <v>361</v>
      </c>
      <c r="L128">
        <v>39.579000000000001</v>
      </c>
      <c r="M128">
        <v>6.0090000000000003</v>
      </c>
      <c r="N128">
        <v>6.5869999999999997</v>
      </c>
      <c r="O128">
        <v>0</v>
      </c>
      <c r="P128" t="str">
        <f t="shared" si="2"/>
        <v>2</v>
      </c>
    </row>
    <row r="129" spans="11:16" x14ac:dyDescent="0.25">
      <c r="K129" t="s">
        <v>363</v>
      </c>
      <c r="L129">
        <v>21.009</v>
      </c>
      <c r="M129">
        <v>1.9550000000000001</v>
      </c>
      <c r="N129">
        <v>10.744</v>
      </c>
      <c r="O129">
        <v>0</v>
      </c>
      <c r="P129" t="str">
        <f t="shared" si="2"/>
        <v>2</v>
      </c>
    </row>
    <row r="130" spans="11:16" x14ac:dyDescent="0.25">
      <c r="K130" t="s">
        <v>365</v>
      </c>
      <c r="L130">
        <v>25.24</v>
      </c>
      <c r="M130">
        <v>2.5350000000000001</v>
      </c>
      <c r="N130">
        <v>9.9550000000000001</v>
      </c>
      <c r="O130">
        <v>0</v>
      </c>
      <c r="P130" t="str">
        <f t="shared" si="2"/>
        <v>2</v>
      </c>
    </row>
    <row r="131" spans="11:16" x14ac:dyDescent="0.25">
      <c r="K131" t="s">
        <v>367</v>
      </c>
      <c r="L131">
        <v>25.23</v>
      </c>
      <c r="M131">
        <v>3.1469999999999998</v>
      </c>
      <c r="N131">
        <v>8.0169999999999995</v>
      </c>
      <c r="O131">
        <v>0</v>
      </c>
      <c r="P131" t="str">
        <f t="shared" si="2"/>
        <v>2</v>
      </c>
    </row>
    <row r="132" spans="11:16" x14ac:dyDescent="0.25">
      <c r="K132" t="s">
        <v>369</v>
      </c>
      <c r="L132">
        <v>24.501999999999999</v>
      </c>
      <c r="M132">
        <v>2.4790000000000001</v>
      </c>
      <c r="N132">
        <v>9.8819999999999997</v>
      </c>
      <c r="O132">
        <v>0</v>
      </c>
      <c r="P132" t="str">
        <f t="shared" si="2"/>
        <v>2</v>
      </c>
    </row>
    <row r="133" spans="11:16" x14ac:dyDescent="0.25">
      <c r="K133" t="s">
        <v>371</v>
      </c>
      <c r="L133">
        <v>15.63</v>
      </c>
      <c r="M133">
        <v>1.6339999999999999</v>
      </c>
      <c r="N133">
        <v>9.5670000000000002</v>
      </c>
      <c r="O133">
        <v>0</v>
      </c>
      <c r="P133" t="str">
        <f t="shared" si="2"/>
        <v>2</v>
      </c>
    </row>
    <row r="134" spans="11:16" x14ac:dyDescent="0.25">
      <c r="K134" t="s">
        <v>373</v>
      </c>
      <c r="L134">
        <v>24.77</v>
      </c>
      <c r="M134">
        <v>2.4830000000000001</v>
      </c>
      <c r="N134">
        <v>9.9770000000000003</v>
      </c>
      <c r="O134">
        <v>0</v>
      </c>
      <c r="P134" t="str">
        <f t="shared" si="2"/>
        <v>2</v>
      </c>
    </row>
    <row r="135" spans="11:16" x14ac:dyDescent="0.25">
      <c r="K135" t="s">
        <v>375</v>
      </c>
      <c r="L135">
        <v>21.901</v>
      </c>
      <c r="M135">
        <v>2.0099999999999998</v>
      </c>
      <c r="N135">
        <v>10.896000000000001</v>
      </c>
      <c r="O135">
        <v>0</v>
      </c>
      <c r="P135" t="str">
        <f t="shared" si="2"/>
        <v>2</v>
      </c>
    </row>
    <row r="136" spans="11:16" x14ac:dyDescent="0.25">
      <c r="K136" t="s">
        <v>377</v>
      </c>
      <c r="L136">
        <v>35.441000000000003</v>
      </c>
      <c r="M136">
        <v>3.6339999999999999</v>
      </c>
      <c r="N136">
        <v>9.7530000000000001</v>
      </c>
      <c r="O136">
        <v>0</v>
      </c>
      <c r="P136" t="str">
        <f t="shared" si="2"/>
        <v>2</v>
      </c>
    </row>
    <row r="137" spans="11:16" x14ac:dyDescent="0.25">
      <c r="K137" t="s">
        <v>379</v>
      </c>
      <c r="L137">
        <v>39.311</v>
      </c>
      <c r="M137">
        <v>4.2030000000000003</v>
      </c>
      <c r="N137">
        <v>9.3529999999999998</v>
      </c>
      <c r="O137">
        <v>0</v>
      </c>
      <c r="P137" t="str">
        <f t="shared" si="2"/>
        <v>2</v>
      </c>
    </row>
    <row r="138" spans="11:16" x14ac:dyDescent="0.25">
      <c r="K138" t="s">
        <v>381</v>
      </c>
      <c r="L138">
        <v>44.033000000000001</v>
      </c>
      <c r="M138">
        <v>4.5270000000000001</v>
      </c>
      <c r="N138">
        <v>9.7260000000000009</v>
      </c>
      <c r="O138">
        <v>0</v>
      </c>
      <c r="P138" t="str">
        <f t="shared" si="2"/>
        <v>2</v>
      </c>
    </row>
    <row r="139" spans="11:16" x14ac:dyDescent="0.25">
      <c r="K139" t="s">
        <v>383</v>
      </c>
      <c r="L139">
        <v>37.292999999999999</v>
      </c>
      <c r="M139">
        <v>4.0460000000000003</v>
      </c>
      <c r="N139">
        <v>9.218</v>
      </c>
      <c r="O139">
        <v>0</v>
      </c>
      <c r="P139" t="str">
        <f t="shared" si="2"/>
        <v>2</v>
      </c>
    </row>
    <row r="140" spans="11:16" x14ac:dyDescent="0.25">
      <c r="K140" t="s">
        <v>385</v>
      </c>
      <c r="L140">
        <v>32.460999999999999</v>
      </c>
      <c r="M140">
        <v>3.0030000000000001</v>
      </c>
      <c r="N140">
        <v>10.808999999999999</v>
      </c>
      <c r="O140">
        <v>0</v>
      </c>
      <c r="P140" t="str">
        <f t="shared" si="2"/>
        <v>2</v>
      </c>
    </row>
    <row r="141" spans="11:16" x14ac:dyDescent="0.25">
      <c r="K141" t="s">
        <v>387</v>
      </c>
      <c r="L141">
        <v>22.349</v>
      </c>
      <c r="M141">
        <v>2.1429999999999998</v>
      </c>
      <c r="N141">
        <v>10.43</v>
      </c>
      <c r="O141">
        <v>0</v>
      </c>
      <c r="P141" t="str">
        <f t="shared" si="2"/>
        <v>2</v>
      </c>
    </row>
    <row r="142" spans="11:16" x14ac:dyDescent="0.25">
      <c r="K142" t="s">
        <v>389</v>
      </c>
      <c r="L142">
        <v>20.596</v>
      </c>
      <c r="M142">
        <v>1.97</v>
      </c>
      <c r="N142">
        <v>10.454000000000001</v>
      </c>
      <c r="O142">
        <v>0</v>
      </c>
      <c r="P142" t="str">
        <f t="shared" si="2"/>
        <v>2</v>
      </c>
    </row>
    <row r="143" spans="11:16" x14ac:dyDescent="0.25">
      <c r="K143" t="s">
        <v>391</v>
      </c>
      <c r="L143">
        <v>16.655999999999999</v>
      </c>
      <c r="M143">
        <v>1.7729999999999999</v>
      </c>
      <c r="N143">
        <v>9.3940000000000001</v>
      </c>
      <c r="O143">
        <v>0</v>
      </c>
      <c r="P143" t="str">
        <f t="shared" si="2"/>
        <v>2</v>
      </c>
    </row>
    <row r="144" spans="11:16" x14ac:dyDescent="0.25">
      <c r="K144" t="s">
        <v>393</v>
      </c>
      <c r="L144">
        <v>25.302</v>
      </c>
      <c r="M144">
        <v>2.536</v>
      </c>
      <c r="N144">
        <v>9.9760000000000009</v>
      </c>
      <c r="O144">
        <v>0</v>
      </c>
      <c r="P144" t="str">
        <f t="shared" si="2"/>
        <v>2</v>
      </c>
    </row>
    <row r="145" spans="11:16" x14ac:dyDescent="0.25">
      <c r="K145" t="s">
        <v>395</v>
      </c>
      <c r="L145">
        <v>29.780999999999999</v>
      </c>
      <c r="M145">
        <v>2.819</v>
      </c>
      <c r="N145">
        <v>10.564</v>
      </c>
      <c r="O145">
        <v>0</v>
      </c>
      <c r="P145" t="str">
        <f t="shared" si="2"/>
        <v>2</v>
      </c>
    </row>
    <row r="146" spans="11:16" x14ac:dyDescent="0.25">
      <c r="K146" t="s">
        <v>397</v>
      </c>
      <c r="L146">
        <v>29.21</v>
      </c>
      <c r="M146">
        <v>3.6589999999999998</v>
      </c>
      <c r="N146">
        <v>7.9820000000000002</v>
      </c>
      <c r="O146">
        <v>0</v>
      </c>
      <c r="P146" t="str">
        <f t="shared" si="2"/>
        <v>2</v>
      </c>
    </row>
    <row r="147" spans="11:16" x14ac:dyDescent="0.25">
      <c r="K147" t="s">
        <v>399</v>
      </c>
      <c r="L147">
        <v>28.966999999999999</v>
      </c>
      <c r="M147">
        <v>3.423</v>
      </c>
      <c r="N147">
        <v>8.4629999999999992</v>
      </c>
      <c r="O147">
        <v>0</v>
      </c>
      <c r="P147" t="str">
        <f t="shared" si="2"/>
        <v>2</v>
      </c>
    </row>
    <row r="148" spans="11:16" x14ac:dyDescent="0.25">
      <c r="K148" t="s">
        <v>405</v>
      </c>
      <c r="L148">
        <v>30.404</v>
      </c>
      <c r="M148">
        <v>3.8690000000000002</v>
      </c>
      <c r="N148">
        <v>7.859</v>
      </c>
      <c r="O148">
        <v>0</v>
      </c>
      <c r="P148" t="str">
        <f t="shared" si="2"/>
        <v>2</v>
      </c>
    </row>
    <row r="149" spans="11:16" x14ac:dyDescent="0.25">
      <c r="K149" t="s">
        <v>407</v>
      </c>
      <c r="L149">
        <v>24.338000000000001</v>
      </c>
      <c r="M149">
        <v>2.7330000000000001</v>
      </c>
      <c r="N149">
        <v>8.9049999999999994</v>
      </c>
      <c r="O149">
        <v>0</v>
      </c>
      <c r="P149" t="str">
        <f t="shared" si="2"/>
        <v>2</v>
      </c>
    </row>
  </sheetData>
  <sortState xmlns:xlrd2="http://schemas.microsoft.com/office/spreadsheetml/2017/richdata2" ref="K58:P149">
    <sortCondition ref="P58:P14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43"/>
  <sheetViews>
    <sheetView workbookViewId="0">
      <pane ySplit="1" topLeftCell="A2" activePane="bottomLeft" state="frozen"/>
      <selection pane="bottomLeft" activeCell="D10" sqref="D10:D53"/>
    </sheetView>
  </sheetViews>
  <sheetFormatPr defaultColWidth="8.85546875" defaultRowHeight="15" x14ac:dyDescent="0.25"/>
  <cols>
    <col min="2" max="4" width="8.85546875" style="7"/>
    <col min="6" max="8" width="8.7109375" style="7"/>
  </cols>
  <sheetData>
    <row r="1" spans="1:15" x14ac:dyDescent="0.25">
      <c r="B1" s="7" t="s">
        <v>10</v>
      </c>
      <c r="C1" s="7" t="s">
        <v>8</v>
      </c>
      <c r="D1" s="7" t="s">
        <v>9</v>
      </c>
      <c r="F1" s="7" t="s">
        <v>10</v>
      </c>
      <c r="G1" s="7" t="s">
        <v>8</v>
      </c>
      <c r="H1" s="7" t="s">
        <v>9</v>
      </c>
    </row>
    <row r="2" spans="1:15" x14ac:dyDescent="0.25">
      <c r="A2" s="7">
        <v>1</v>
      </c>
      <c r="F2" s="7" t="s">
        <v>260</v>
      </c>
      <c r="J2" t="s">
        <v>262</v>
      </c>
      <c r="K2" t="s">
        <v>263</v>
      </c>
    </row>
    <row r="3" spans="1:15" x14ac:dyDescent="0.25">
      <c r="A3" s="7">
        <v>2</v>
      </c>
      <c r="K3" t="s">
        <v>264</v>
      </c>
      <c r="L3">
        <v>1</v>
      </c>
      <c r="M3">
        <v>0</v>
      </c>
      <c r="N3">
        <v>999</v>
      </c>
      <c r="O3">
        <v>999</v>
      </c>
    </row>
    <row r="4" spans="1:15" x14ac:dyDescent="0.25">
      <c r="A4" s="7">
        <v>3</v>
      </c>
      <c r="K4" t="s">
        <v>265</v>
      </c>
      <c r="L4">
        <v>5.36</v>
      </c>
      <c r="M4">
        <v>0.36499999999999999</v>
      </c>
      <c r="N4">
        <v>14.69</v>
      </c>
      <c r="O4">
        <v>0</v>
      </c>
    </row>
    <row r="5" spans="1:15" x14ac:dyDescent="0.25">
      <c r="A5" s="7">
        <v>4</v>
      </c>
      <c r="K5" t="s">
        <v>266</v>
      </c>
      <c r="L5">
        <v>3.8029999999999999</v>
      </c>
      <c r="M5">
        <v>0.36399999999999999</v>
      </c>
      <c r="N5">
        <v>10.443</v>
      </c>
      <c r="O5">
        <v>0</v>
      </c>
    </row>
    <row r="6" spans="1:15" x14ac:dyDescent="0.25">
      <c r="A6" s="7">
        <v>5</v>
      </c>
      <c r="K6" t="s">
        <v>267</v>
      </c>
      <c r="L6">
        <v>4.0510000000000002</v>
      </c>
      <c r="M6">
        <v>0.375</v>
      </c>
      <c r="N6">
        <v>10.791</v>
      </c>
      <c r="O6">
        <v>0</v>
      </c>
    </row>
    <row r="7" spans="1:15" x14ac:dyDescent="0.25">
      <c r="A7" s="7">
        <v>6</v>
      </c>
      <c r="K7" t="s">
        <v>268</v>
      </c>
      <c r="L7">
        <v>5.9960000000000004</v>
      </c>
      <c r="M7">
        <v>0.55700000000000005</v>
      </c>
      <c r="N7">
        <v>10.756</v>
      </c>
      <c r="O7">
        <v>0</v>
      </c>
    </row>
    <row r="8" spans="1:15" x14ac:dyDescent="0.25">
      <c r="A8" s="7">
        <v>7</v>
      </c>
      <c r="K8" t="s">
        <v>269</v>
      </c>
      <c r="L8">
        <v>4.5010000000000003</v>
      </c>
      <c r="M8">
        <v>0.629</v>
      </c>
      <c r="N8">
        <v>7.16</v>
      </c>
      <c r="O8">
        <v>0</v>
      </c>
    </row>
    <row r="9" spans="1:15" x14ac:dyDescent="0.25">
      <c r="A9" s="7">
        <v>8</v>
      </c>
      <c r="K9" t="s">
        <v>270</v>
      </c>
      <c r="L9">
        <v>6.5910000000000002</v>
      </c>
      <c r="M9">
        <v>0.40300000000000002</v>
      </c>
      <c r="N9">
        <v>16.363</v>
      </c>
      <c r="O9">
        <v>0</v>
      </c>
    </row>
    <row r="10" spans="1:15" x14ac:dyDescent="0.25">
      <c r="A10" s="7">
        <v>9</v>
      </c>
      <c r="B10">
        <v>5.36</v>
      </c>
      <c r="C10">
        <v>7.6449999999999996</v>
      </c>
      <c r="D10">
        <v>9.7530000000000001</v>
      </c>
      <c r="F10" s="7">
        <v>5.0970000000000004</v>
      </c>
      <c r="G10" s="7">
        <v>7.0069999999999997</v>
      </c>
      <c r="H10" s="7">
        <v>9.1159999999999997</v>
      </c>
      <c r="K10" t="s">
        <v>271</v>
      </c>
      <c r="L10">
        <v>6.76</v>
      </c>
      <c r="M10">
        <v>0.20899999999999999</v>
      </c>
      <c r="N10">
        <v>32.341999999999999</v>
      </c>
      <c r="O10">
        <v>0</v>
      </c>
    </row>
    <row r="11" spans="1:15" x14ac:dyDescent="0.25">
      <c r="A11" s="7">
        <v>10</v>
      </c>
      <c r="B11">
        <v>3.8029999999999999</v>
      </c>
      <c r="C11">
        <v>3.0920000000000001</v>
      </c>
      <c r="D11">
        <v>6.2480000000000002</v>
      </c>
      <c r="F11" s="7">
        <v>3.6110000000000002</v>
      </c>
      <c r="G11" s="7">
        <v>2.6320000000000001</v>
      </c>
      <c r="H11" s="7">
        <v>5.7880000000000003</v>
      </c>
      <c r="K11" t="s">
        <v>272</v>
      </c>
      <c r="L11">
        <v>14.13</v>
      </c>
      <c r="M11">
        <v>0.54700000000000004</v>
      </c>
      <c r="N11">
        <v>25.84</v>
      </c>
      <c r="O11">
        <v>0</v>
      </c>
    </row>
    <row r="12" spans="1:15" x14ac:dyDescent="0.25">
      <c r="A12" s="7">
        <v>11</v>
      </c>
      <c r="B12">
        <v>4.0510000000000002</v>
      </c>
      <c r="C12">
        <v>3.79</v>
      </c>
      <c r="D12">
        <v>6.1269999999999998</v>
      </c>
      <c r="F12" s="7">
        <v>3.8820000000000001</v>
      </c>
      <c r="G12" s="7">
        <v>3.359</v>
      </c>
      <c r="H12" s="7">
        <v>5.6989999999999998</v>
      </c>
      <c r="K12" t="s">
        <v>273</v>
      </c>
      <c r="L12">
        <v>9.0129999999999999</v>
      </c>
      <c r="M12">
        <v>0.246</v>
      </c>
      <c r="N12">
        <v>36.704000000000001</v>
      </c>
      <c r="O12">
        <v>0</v>
      </c>
    </row>
    <row r="13" spans="1:15" x14ac:dyDescent="0.25">
      <c r="A13" s="7">
        <v>12</v>
      </c>
      <c r="B13">
        <v>5.9960000000000004</v>
      </c>
      <c r="C13">
        <v>6.7370000000000001</v>
      </c>
      <c r="D13">
        <v>9.6340000000000003</v>
      </c>
      <c r="F13" s="7">
        <v>5.6779999999999999</v>
      </c>
      <c r="G13" s="7">
        <v>5.9870000000000001</v>
      </c>
      <c r="H13" s="7">
        <v>8.8819999999999997</v>
      </c>
      <c r="K13" t="s">
        <v>274</v>
      </c>
      <c r="L13">
        <v>11.175000000000001</v>
      </c>
      <c r="M13">
        <v>0.33200000000000002</v>
      </c>
      <c r="N13">
        <v>33.640999999999998</v>
      </c>
      <c r="O13">
        <v>0</v>
      </c>
    </row>
    <row r="14" spans="1:15" x14ac:dyDescent="0.25">
      <c r="A14" s="7">
        <v>13</v>
      </c>
      <c r="B14">
        <v>4.5010000000000003</v>
      </c>
      <c r="C14">
        <v>3.2909999999999999</v>
      </c>
      <c r="D14">
        <v>5.8369999999999997</v>
      </c>
      <c r="F14" s="7">
        <v>4.13</v>
      </c>
      <c r="G14" s="7">
        <v>2.5009999999999999</v>
      </c>
      <c r="H14" s="7">
        <v>5.0410000000000004</v>
      </c>
      <c r="K14" t="s">
        <v>275</v>
      </c>
      <c r="L14">
        <v>4.7859999999999996</v>
      </c>
      <c r="M14">
        <v>0.224</v>
      </c>
      <c r="N14">
        <v>21.355</v>
      </c>
      <c r="O14">
        <v>0</v>
      </c>
    </row>
    <row r="15" spans="1:15" x14ac:dyDescent="0.25">
      <c r="A15" s="7">
        <v>14</v>
      </c>
      <c r="B15">
        <v>6.5910000000000002</v>
      </c>
      <c r="C15">
        <v>10.378</v>
      </c>
      <c r="D15">
        <v>12.667</v>
      </c>
      <c r="F15" s="7">
        <v>6.2670000000000003</v>
      </c>
      <c r="G15" s="7">
        <v>9.5939999999999994</v>
      </c>
      <c r="H15" s="7">
        <v>11.882999999999999</v>
      </c>
      <c r="K15" t="s">
        <v>276</v>
      </c>
      <c r="L15">
        <v>3.9449999999999998</v>
      </c>
      <c r="M15">
        <v>0.13900000000000001</v>
      </c>
      <c r="N15">
        <v>28.472000000000001</v>
      </c>
      <c r="O15">
        <v>0</v>
      </c>
    </row>
    <row r="16" spans="1:15" x14ac:dyDescent="0.25">
      <c r="A16" s="7">
        <v>15</v>
      </c>
      <c r="B16">
        <v>6.76</v>
      </c>
      <c r="C16">
        <v>11.475</v>
      </c>
      <c r="D16">
        <v>14.021000000000001</v>
      </c>
      <c r="F16" s="7">
        <v>6.5119999999999996</v>
      </c>
      <c r="G16" s="7">
        <v>10.818</v>
      </c>
      <c r="H16" s="7">
        <v>13.365</v>
      </c>
      <c r="K16" t="s">
        <v>277</v>
      </c>
      <c r="L16">
        <v>6.0640000000000001</v>
      </c>
      <c r="M16">
        <v>0.18099999999999999</v>
      </c>
      <c r="N16">
        <v>33.466999999999999</v>
      </c>
      <c r="O16">
        <v>0</v>
      </c>
    </row>
    <row r="17" spans="1:15" x14ac:dyDescent="0.25">
      <c r="A17" s="7">
        <v>16</v>
      </c>
      <c r="B17">
        <v>14.13</v>
      </c>
      <c r="C17">
        <v>27.771000000000001</v>
      </c>
      <c r="D17">
        <v>29.440999999999999</v>
      </c>
      <c r="F17" s="7">
        <v>13.696</v>
      </c>
      <c r="G17" s="7">
        <v>26.57</v>
      </c>
      <c r="H17" s="7">
        <v>28.245999999999999</v>
      </c>
      <c r="K17" t="s">
        <v>278</v>
      </c>
      <c r="L17">
        <v>3</v>
      </c>
      <c r="M17">
        <v>0.129</v>
      </c>
      <c r="N17">
        <v>23.2</v>
      </c>
      <c r="O17">
        <v>0</v>
      </c>
    </row>
    <row r="18" spans="1:15" x14ac:dyDescent="0.25">
      <c r="A18" s="7">
        <v>17</v>
      </c>
      <c r="B18">
        <v>9.0129999999999999</v>
      </c>
      <c r="C18">
        <v>16.853999999999999</v>
      </c>
      <c r="D18">
        <v>18.474</v>
      </c>
      <c r="F18" s="7">
        <v>8.7439999999999998</v>
      </c>
      <c r="G18" s="7">
        <v>16.097999999999999</v>
      </c>
      <c r="H18" s="7">
        <v>17.724</v>
      </c>
      <c r="K18" t="s">
        <v>279</v>
      </c>
      <c r="L18">
        <v>23.283000000000001</v>
      </c>
      <c r="M18">
        <v>1.383</v>
      </c>
      <c r="N18">
        <v>16.832000000000001</v>
      </c>
      <c r="O18">
        <v>0</v>
      </c>
    </row>
    <row r="19" spans="1:15" x14ac:dyDescent="0.25">
      <c r="A19" s="7">
        <v>18</v>
      </c>
      <c r="B19">
        <v>11.175000000000001</v>
      </c>
      <c r="C19">
        <v>22.701000000000001</v>
      </c>
      <c r="D19">
        <v>23.931000000000001</v>
      </c>
      <c r="F19" s="7">
        <v>10.851000000000001</v>
      </c>
      <c r="G19" s="7">
        <v>21.79</v>
      </c>
      <c r="H19" s="7">
        <v>23.024000000000001</v>
      </c>
      <c r="K19" t="s">
        <v>280</v>
      </c>
      <c r="L19">
        <v>8.5719999999999992</v>
      </c>
      <c r="M19">
        <v>0.21299999999999999</v>
      </c>
      <c r="N19">
        <v>40.218000000000004</v>
      </c>
      <c r="O19">
        <v>0</v>
      </c>
    </row>
    <row r="20" spans="1:15" x14ac:dyDescent="0.25">
      <c r="A20" s="7">
        <v>19</v>
      </c>
      <c r="B20">
        <v>4.7859999999999996</v>
      </c>
      <c r="C20">
        <v>8.1379999999999999</v>
      </c>
      <c r="D20">
        <v>10.518000000000001</v>
      </c>
      <c r="F20" s="7">
        <v>4.585</v>
      </c>
      <c r="G20" s="7">
        <v>7.6079999999999997</v>
      </c>
      <c r="H20" s="7">
        <v>9.9860000000000007</v>
      </c>
      <c r="K20" t="s">
        <v>281</v>
      </c>
      <c r="L20">
        <v>13.394</v>
      </c>
      <c r="M20">
        <v>0.43099999999999999</v>
      </c>
      <c r="N20">
        <v>31.071000000000002</v>
      </c>
      <c r="O20">
        <v>0</v>
      </c>
    </row>
    <row r="21" spans="1:15" x14ac:dyDescent="0.25">
      <c r="A21" s="7">
        <v>20</v>
      </c>
      <c r="B21">
        <v>3.9449999999999998</v>
      </c>
      <c r="C21">
        <v>7.5060000000000002</v>
      </c>
      <c r="D21">
        <v>9.3339999999999996</v>
      </c>
      <c r="F21" s="7">
        <v>3.7639999999999998</v>
      </c>
      <c r="G21" s="7">
        <v>7.032</v>
      </c>
      <c r="H21" s="7">
        <v>8.859</v>
      </c>
      <c r="K21" t="s">
        <v>282</v>
      </c>
      <c r="L21">
        <v>8.8729999999999993</v>
      </c>
      <c r="M21">
        <v>0.24099999999999999</v>
      </c>
      <c r="N21">
        <v>36.749000000000002</v>
      </c>
      <c r="O21">
        <v>0</v>
      </c>
    </row>
    <row r="22" spans="1:15" x14ac:dyDescent="0.25">
      <c r="A22" s="7">
        <v>21</v>
      </c>
      <c r="B22">
        <v>6.0640000000000001</v>
      </c>
      <c r="C22">
        <v>11.951000000000001</v>
      </c>
      <c r="D22">
        <v>14.355</v>
      </c>
      <c r="F22" s="7">
        <v>5.8019999999999996</v>
      </c>
      <c r="G22" s="7">
        <v>11.26</v>
      </c>
      <c r="H22" s="7">
        <v>13.661</v>
      </c>
      <c r="K22" t="s">
        <v>283</v>
      </c>
      <c r="L22">
        <v>7.3920000000000003</v>
      </c>
      <c r="M22">
        <v>0.27400000000000002</v>
      </c>
      <c r="N22">
        <v>26.959</v>
      </c>
      <c r="O22">
        <v>0</v>
      </c>
    </row>
    <row r="23" spans="1:15" x14ac:dyDescent="0.25">
      <c r="A23" s="7">
        <v>22</v>
      </c>
      <c r="B23">
        <v>3</v>
      </c>
      <c r="C23">
        <v>3.8740000000000001</v>
      </c>
      <c r="D23">
        <v>7.0179999999999998</v>
      </c>
      <c r="F23" s="7">
        <v>2.8660000000000001</v>
      </c>
      <c r="G23" s="7">
        <v>3.5230000000000001</v>
      </c>
      <c r="H23" s="7">
        <v>6.6660000000000004</v>
      </c>
      <c r="K23" t="s">
        <v>284</v>
      </c>
      <c r="L23">
        <v>11.433999999999999</v>
      </c>
      <c r="M23">
        <v>0.46500000000000002</v>
      </c>
      <c r="N23">
        <v>24.58</v>
      </c>
      <c r="O23">
        <v>0</v>
      </c>
    </row>
    <row r="24" spans="1:15" x14ac:dyDescent="0.25">
      <c r="A24" s="7">
        <v>23</v>
      </c>
      <c r="B24">
        <v>23.283000000000001</v>
      </c>
      <c r="C24">
        <v>57.789000000000001</v>
      </c>
      <c r="D24">
        <v>58.908999999999999</v>
      </c>
      <c r="F24" s="7">
        <v>22.257999999999999</v>
      </c>
      <c r="G24" s="7">
        <v>55.07</v>
      </c>
      <c r="H24" s="7">
        <v>56.194000000000003</v>
      </c>
      <c r="K24" t="s">
        <v>285</v>
      </c>
      <c r="L24">
        <v>10.837</v>
      </c>
      <c r="M24">
        <v>0.316</v>
      </c>
      <c r="N24">
        <v>34.271999999999998</v>
      </c>
      <c r="O24">
        <v>0</v>
      </c>
    </row>
    <row r="25" spans="1:15" x14ac:dyDescent="0.25">
      <c r="A25" s="7">
        <v>24</v>
      </c>
      <c r="B25">
        <v>8.5719999999999992</v>
      </c>
      <c r="C25">
        <v>18.318000000000001</v>
      </c>
      <c r="D25">
        <v>21.693999999999999</v>
      </c>
      <c r="F25" s="7">
        <v>8.1880000000000006</v>
      </c>
      <c r="G25" s="7">
        <v>17.311</v>
      </c>
      <c r="H25" s="7">
        <v>20.681000000000001</v>
      </c>
      <c r="K25" t="s">
        <v>286</v>
      </c>
      <c r="L25">
        <v>5.2510000000000003</v>
      </c>
      <c r="M25">
        <v>0.20399999999999999</v>
      </c>
      <c r="N25">
        <v>25.754000000000001</v>
      </c>
      <c r="O25">
        <v>0</v>
      </c>
    </row>
    <row r="26" spans="1:15" x14ac:dyDescent="0.25">
      <c r="A26" s="7">
        <v>25</v>
      </c>
      <c r="B26">
        <v>13.394</v>
      </c>
      <c r="C26">
        <v>34.335999999999999</v>
      </c>
      <c r="D26">
        <v>36.591000000000001</v>
      </c>
      <c r="F26" s="7">
        <v>12.686</v>
      </c>
      <c r="G26" s="7">
        <v>32.47</v>
      </c>
      <c r="H26" s="7">
        <v>34.725999999999999</v>
      </c>
      <c r="K26" t="s">
        <v>287</v>
      </c>
      <c r="L26">
        <v>11.667999999999999</v>
      </c>
      <c r="M26">
        <v>0.39600000000000002</v>
      </c>
      <c r="N26">
        <v>29.489000000000001</v>
      </c>
      <c r="O26">
        <v>0</v>
      </c>
    </row>
    <row r="27" spans="1:15" x14ac:dyDescent="0.25">
      <c r="A27" s="7">
        <v>26</v>
      </c>
      <c r="B27">
        <v>8.8729999999999993</v>
      </c>
      <c r="C27">
        <v>22.25</v>
      </c>
      <c r="D27">
        <v>23.94</v>
      </c>
      <c r="F27" s="7">
        <v>8.3940000000000001</v>
      </c>
      <c r="G27" s="7">
        <v>20.991</v>
      </c>
      <c r="H27" s="7">
        <v>22.678999999999998</v>
      </c>
      <c r="K27" t="s">
        <v>288</v>
      </c>
      <c r="L27">
        <v>6.8659999999999997</v>
      </c>
      <c r="M27">
        <v>0.23300000000000001</v>
      </c>
      <c r="N27">
        <v>29.507999999999999</v>
      </c>
      <c r="O27">
        <v>0</v>
      </c>
    </row>
    <row r="28" spans="1:15" x14ac:dyDescent="0.25">
      <c r="A28" s="7">
        <v>27</v>
      </c>
      <c r="B28">
        <v>7.3920000000000003</v>
      </c>
      <c r="C28">
        <v>19.035</v>
      </c>
      <c r="D28">
        <v>21.463000000000001</v>
      </c>
      <c r="F28" s="7">
        <v>7.0209999999999999</v>
      </c>
      <c r="G28" s="7">
        <v>18.062999999999999</v>
      </c>
      <c r="H28" s="7">
        <v>20.492000000000001</v>
      </c>
      <c r="K28" t="s">
        <v>289</v>
      </c>
      <c r="L28">
        <v>16.081</v>
      </c>
      <c r="M28">
        <v>0.58199999999999996</v>
      </c>
      <c r="N28">
        <v>27.62</v>
      </c>
      <c r="O28">
        <v>0</v>
      </c>
    </row>
    <row r="29" spans="1:15" x14ac:dyDescent="0.25">
      <c r="A29" s="7">
        <v>28</v>
      </c>
      <c r="B29">
        <v>11.433999999999999</v>
      </c>
      <c r="C29">
        <v>30.501000000000001</v>
      </c>
      <c r="D29">
        <v>32.372</v>
      </c>
      <c r="F29" s="7">
        <v>10.832000000000001</v>
      </c>
      <c r="G29" s="7">
        <v>28.920999999999999</v>
      </c>
      <c r="H29" s="7">
        <v>30.791</v>
      </c>
      <c r="K29" t="s">
        <v>290</v>
      </c>
      <c r="L29">
        <v>13.813000000000001</v>
      </c>
      <c r="M29">
        <v>0.46200000000000002</v>
      </c>
      <c r="N29">
        <v>29.925999999999998</v>
      </c>
      <c r="O29">
        <v>0</v>
      </c>
    </row>
    <row r="30" spans="1:15" x14ac:dyDescent="0.25">
      <c r="A30" s="7">
        <v>29</v>
      </c>
      <c r="B30">
        <v>10.837</v>
      </c>
      <c r="C30">
        <v>30.173999999999999</v>
      </c>
      <c r="D30">
        <v>32.186</v>
      </c>
      <c r="F30" s="7">
        <v>10.268000000000001</v>
      </c>
      <c r="G30" s="7">
        <v>28.681999999999999</v>
      </c>
      <c r="H30" s="7">
        <v>30.693000000000001</v>
      </c>
      <c r="K30" t="s">
        <v>291</v>
      </c>
      <c r="L30">
        <v>8.9120000000000008</v>
      </c>
      <c r="M30">
        <v>0.44500000000000001</v>
      </c>
      <c r="N30">
        <v>20.027000000000001</v>
      </c>
      <c r="O30">
        <v>0</v>
      </c>
    </row>
    <row r="31" spans="1:15" x14ac:dyDescent="0.25">
      <c r="A31" s="7">
        <v>30</v>
      </c>
      <c r="B31">
        <v>5.2510000000000003</v>
      </c>
      <c r="C31">
        <v>14.023999999999999</v>
      </c>
      <c r="D31">
        <v>15.654</v>
      </c>
      <c r="F31" s="7">
        <v>4.9980000000000002</v>
      </c>
      <c r="G31" s="7">
        <v>13.368</v>
      </c>
      <c r="H31" s="7">
        <v>14.997999999999999</v>
      </c>
      <c r="K31" t="s">
        <v>292</v>
      </c>
      <c r="L31">
        <v>13.85</v>
      </c>
      <c r="M31">
        <v>0.69199999999999995</v>
      </c>
      <c r="N31">
        <v>20.018000000000001</v>
      </c>
      <c r="O31">
        <v>0</v>
      </c>
    </row>
    <row r="32" spans="1:15" x14ac:dyDescent="0.25">
      <c r="A32" s="7">
        <v>31</v>
      </c>
      <c r="B32">
        <v>11.667999999999999</v>
      </c>
      <c r="C32">
        <v>33.271000000000001</v>
      </c>
      <c r="D32">
        <v>34.820999999999998</v>
      </c>
      <c r="F32" s="7">
        <v>11.085000000000001</v>
      </c>
      <c r="G32" s="7">
        <v>31.753</v>
      </c>
      <c r="H32" s="7">
        <v>33.302999999999997</v>
      </c>
      <c r="K32" t="s">
        <v>293</v>
      </c>
      <c r="L32">
        <v>11.093</v>
      </c>
      <c r="M32">
        <v>0.53</v>
      </c>
      <c r="N32">
        <v>20.946000000000002</v>
      </c>
      <c r="O32">
        <v>0</v>
      </c>
    </row>
    <row r="33" spans="1:15" x14ac:dyDescent="0.25">
      <c r="A33" s="7">
        <v>32</v>
      </c>
      <c r="B33">
        <v>6.8659999999999997</v>
      </c>
      <c r="C33">
        <v>19.225000000000001</v>
      </c>
      <c r="D33">
        <v>20.99</v>
      </c>
      <c r="F33" s="7">
        <v>6.5490000000000004</v>
      </c>
      <c r="G33" s="7">
        <v>18.408999999999999</v>
      </c>
      <c r="H33" s="7">
        <v>20.177</v>
      </c>
      <c r="K33" t="s">
        <v>294</v>
      </c>
      <c r="L33">
        <v>4.4669999999999996</v>
      </c>
      <c r="M33">
        <v>0.29199999999999998</v>
      </c>
      <c r="N33">
        <v>15.287000000000001</v>
      </c>
      <c r="O33">
        <v>0</v>
      </c>
    </row>
    <row r="34" spans="1:15" x14ac:dyDescent="0.25">
      <c r="A34" s="7">
        <v>33</v>
      </c>
      <c r="B34">
        <v>16.081</v>
      </c>
      <c r="C34">
        <v>46.182000000000002</v>
      </c>
      <c r="D34">
        <v>49.021999999999998</v>
      </c>
      <c r="F34" s="7">
        <v>15.259</v>
      </c>
      <c r="G34" s="7">
        <v>44.04</v>
      </c>
      <c r="H34" s="7">
        <v>46.877000000000002</v>
      </c>
      <c r="K34" t="s">
        <v>295</v>
      </c>
      <c r="L34">
        <v>9.5679999999999996</v>
      </c>
      <c r="M34">
        <v>0.51700000000000002</v>
      </c>
      <c r="N34">
        <v>18.495000000000001</v>
      </c>
      <c r="O34">
        <v>0</v>
      </c>
    </row>
    <row r="35" spans="1:15" x14ac:dyDescent="0.25">
      <c r="A35" s="7">
        <v>34</v>
      </c>
      <c r="B35">
        <v>13.813000000000001</v>
      </c>
      <c r="C35">
        <v>38.917999999999999</v>
      </c>
      <c r="D35">
        <v>42.106000000000002</v>
      </c>
      <c r="F35" s="7">
        <v>13.098000000000001</v>
      </c>
      <c r="G35" s="7">
        <v>37.051000000000002</v>
      </c>
      <c r="H35" s="7">
        <v>40.234000000000002</v>
      </c>
      <c r="K35" t="s">
        <v>296</v>
      </c>
      <c r="L35">
        <v>6.5369999999999999</v>
      </c>
      <c r="M35">
        <v>0.39800000000000002</v>
      </c>
      <c r="N35">
        <v>16.405000000000001</v>
      </c>
      <c r="O35">
        <v>0</v>
      </c>
    </row>
    <row r="36" spans="1:15" x14ac:dyDescent="0.25">
      <c r="A36" s="7">
        <v>35</v>
      </c>
      <c r="B36">
        <v>8.9120000000000008</v>
      </c>
      <c r="C36">
        <v>26.603000000000002</v>
      </c>
      <c r="D36">
        <v>28.346</v>
      </c>
      <c r="F36" s="7">
        <v>8.4459999999999997</v>
      </c>
      <c r="G36" s="7">
        <v>25.385999999999999</v>
      </c>
      <c r="H36" s="7">
        <v>27.125</v>
      </c>
      <c r="K36" t="s">
        <v>297</v>
      </c>
      <c r="L36">
        <v>11.153</v>
      </c>
      <c r="M36">
        <v>0.59799999999999998</v>
      </c>
      <c r="N36">
        <v>18.651</v>
      </c>
      <c r="O36">
        <v>0</v>
      </c>
    </row>
    <row r="37" spans="1:15" x14ac:dyDescent="0.25">
      <c r="A37" s="7">
        <v>36</v>
      </c>
      <c r="B37">
        <v>13.85</v>
      </c>
      <c r="C37">
        <v>42.11</v>
      </c>
      <c r="D37">
        <v>44.265999999999998</v>
      </c>
      <c r="F37" s="7">
        <v>13.205</v>
      </c>
      <c r="G37" s="7">
        <v>40.465000000000003</v>
      </c>
      <c r="H37" s="7">
        <v>42.622</v>
      </c>
      <c r="K37" t="s">
        <v>298</v>
      </c>
      <c r="L37">
        <v>14.38</v>
      </c>
      <c r="M37">
        <v>0.81200000000000006</v>
      </c>
      <c r="N37">
        <v>17.707000000000001</v>
      </c>
      <c r="O37">
        <v>0</v>
      </c>
    </row>
    <row r="38" spans="1:15" x14ac:dyDescent="0.25">
      <c r="A38" s="7">
        <v>37</v>
      </c>
      <c r="B38">
        <v>11.093</v>
      </c>
      <c r="C38">
        <v>34.084000000000003</v>
      </c>
      <c r="D38">
        <v>35.860999999999997</v>
      </c>
      <c r="F38" s="7">
        <v>10.52</v>
      </c>
      <c r="G38" s="7">
        <v>32.590000000000003</v>
      </c>
      <c r="H38" s="7">
        <v>34.362000000000002</v>
      </c>
      <c r="K38" t="s">
        <v>299</v>
      </c>
      <c r="L38">
        <v>11.948</v>
      </c>
      <c r="M38">
        <v>0.54600000000000004</v>
      </c>
      <c r="N38">
        <v>21.876000000000001</v>
      </c>
      <c r="O38">
        <v>0</v>
      </c>
    </row>
    <row r="39" spans="1:15" x14ac:dyDescent="0.25">
      <c r="A39" s="7">
        <v>38</v>
      </c>
      <c r="B39">
        <v>4.4669999999999996</v>
      </c>
      <c r="C39">
        <v>11.71</v>
      </c>
      <c r="D39">
        <v>14.061</v>
      </c>
      <c r="F39" s="7">
        <v>4.2370000000000001</v>
      </c>
      <c r="G39" s="7">
        <v>11.112</v>
      </c>
      <c r="H39" s="7">
        <v>13.462</v>
      </c>
      <c r="K39" t="s">
        <v>300</v>
      </c>
      <c r="L39">
        <v>11.590999999999999</v>
      </c>
      <c r="M39">
        <v>0.50600000000000001</v>
      </c>
      <c r="N39">
        <v>22.902999999999999</v>
      </c>
      <c r="O39">
        <v>0</v>
      </c>
    </row>
    <row r="40" spans="1:15" x14ac:dyDescent="0.25">
      <c r="A40" s="7">
        <v>39</v>
      </c>
      <c r="B40">
        <v>9.5679999999999996</v>
      </c>
      <c r="C40">
        <v>29.359000000000002</v>
      </c>
      <c r="D40">
        <v>32.741999999999997</v>
      </c>
      <c r="F40" s="7">
        <v>9.1080000000000005</v>
      </c>
      <c r="G40" s="7">
        <v>28.26</v>
      </c>
      <c r="H40" s="7">
        <v>31.64</v>
      </c>
      <c r="K40" t="s">
        <v>301</v>
      </c>
      <c r="L40">
        <v>10.444000000000001</v>
      </c>
      <c r="M40">
        <v>0.46500000000000002</v>
      </c>
      <c r="N40">
        <v>22.462</v>
      </c>
      <c r="O40">
        <v>0</v>
      </c>
    </row>
    <row r="41" spans="1:15" x14ac:dyDescent="0.25">
      <c r="A41" s="7">
        <v>40</v>
      </c>
      <c r="B41">
        <v>6.5369999999999999</v>
      </c>
      <c r="C41">
        <v>19.323</v>
      </c>
      <c r="D41">
        <v>21.972000000000001</v>
      </c>
      <c r="F41" s="7">
        <v>6.2380000000000004</v>
      </c>
      <c r="G41" s="7">
        <v>18.622</v>
      </c>
      <c r="H41" s="7">
        <v>21.271999999999998</v>
      </c>
      <c r="K41" t="s">
        <v>302</v>
      </c>
      <c r="L41">
        <v>7.2619999999999996</v>
      </c>
      <c r="M41">
        <v>0.27500000000000002</v>
      </c>
      <c r="N41">
        <v>26.381</v>
      </c>
      <c r="O41">
        <v>0</v>
      </c>
    </row>
    <row r="42" spans="1:15" x14ac:dyDescent="0.25">
      <c r="A42" s="7">
        <v>41</v>
      </c>
      <c r="B42">
        <v>11.153</v>
      </c>
      <c r="C42">
        <v>35.728000000000002</v>
      </c>
      <c r="D42">
        <v>37.936</v>
      </c>
      <c r="F42" s="7">
        <v>10.629</v>
      </c>
      <c r="G42" s="7">
        <v>34.488999999999997</v>
      </c>
      <c r="H42" s="7">
        <v>36.695999999999998</v>
      </c>
      <c r="K42" t="s">
        <v>303</v>
      </c>
      <c r="L42">
        <v>6.6369999999999996</v>
      </c>
      <c r="M42">
        <v>0.28899999999999998</v>
      </c>
      <c r="N42">
        <v>22.98</v>
      </c>
      <c r="O42">
        <v>0</v>
      </c>
    </row>
    <row r="43" spans="1:15" x14ac:dyDescent="0.25">
      <c r="A43" s="7">
        <v>42</v>
      </c>
      <c r="B43">
        <v>14.38</v>
      </c>
      <c r="C43">
        <v>46.542000000000002</v>
      </c>
      <c r="D43">
        <v>49.81</v>
      </c>
      <c r="F43" s="7">
        <v>13.712</v>
      </c>
      <c r="G43" s="7">
        <v>44.972999999999999</v>
      </c>
      <c r="H43" s="7">
        <v>48.241</v>
      </c>
      <c r="K43" t="s">
        <v>304</v>
      </c>
      <c r="L43">
        <v>6.5579999999999998</v>
      </c>
      <c r="M43">
        <v>0.27800000000000002</v>
      </c>
      <c r="N43">
        <v>23.625</v>
      </c>
      <c r="O43">
        <v>0</v>
      </c>
    </row>
    <row r="44" spans="1:15" x14ac:dyDescent="0.25">
      <c r="A44" s="7">
        <v>43</v>
      </c>
      <c r="B44">
        <v>11.948</v>
      </c>
      <c r="C44">
        <v>38.793999999999997</v>
      </c>
      <c r="D44">
        <v>41.655000000000001</v>
      </c>
      <c r="F44" s="7">
        <v>11.319000000000001</v>
      </c>
      <c r="G44" s="7">
        <v>37.241</v>
      </c>
      <c r="H44" s="7">
        <v>40.091999999999999</v>
      </c>
      <c r="K44" t="s">
        <v>305</v>
      </c>
      <c r="L44">
        <v>3.2440000000000002</v>
      </c>
      <c r="M44">
        <v>0.33800000000000002</v>
      </c>
      <c r="N44">
        <v>9.6020000000000003</v>
      </c>
      <c r="O44">
        <v>0</v>
      </c>
    </row>
    <row r="45" spans="1:15" x14ac:dyDescent="0.25">
      <c r="A45" s="7">
        <v>44</v>
      </c>
      <c r="B45">
        <v>11.590999999999999</v>
      </c>
      <c r="C45">
        <v>37.808</v>
      </c>
      <c r="D45">
        <v>41.026000000000003</v>
      </c>
      <c r="F45" s="7">
        <v>10.994</v>
      </c>
      <c r="G45" s="7">
        <v>36.347999999999999</v>
      </c>
      <c r="H45" s="7">
        <v>39.555999999999997</v>
      </c>
      <c r="K45" t="s">
        <v>306</v>
      </c>
      <c r="L45">
        <v>7.5759999999999996</v>
      </c>
      <c r="M45">
        <v>0.44700000000000001</v>
      </c>
      <c r="N45">
        <v>16.934999999999999</v>
      </c>
      <c r="O45">
        <v>0</v>
      </c>
    </row>
    <row r="46" spans="1:15" x14ac:dyDescent="0.25">
      <c r="A46" s="7">
        <v>45</v>
      </c>
      <c r="B46">
        <v>10.444000000000001</v>
      </c>
      <c r="C46">
        <v>34.115000000000002</v>
      </c>
      <c r="D46">
        <v>36.761000000000003</v>
      </c>
      <c r="F46" s="7">
        <v>9.8970000000000002</v>
      </c>
      <c r="G46" s="7">
        <v>32.767000000000003</v>
      </c>
      <c r="H46" s="7">
        <v>35.404000000000003</v>
      </c>
      <c r="K46" t="s">
        <v>307</v>
      </c>
      <c r="L46">
        <v>8.4580000000000002</v>
      </c>
      <c r="M46">
        <v>0.58499999999999996</v>
      </c>
      <c r="N46">
        <v>14.464</v>
      </c>
      <c r="O46">
        <v>0</v>
      </c>
    </row>
    <row r="47" spans="1:15" x14ac:dyDescent="0.25">
      <c r="A47" s="7">
        <v>46</v>
      </c>
      <c r="B47">
        <v>7.2619999999999996</v>
      </c>
      <c r="C47">
        <v>23.774000000000001</v>
      </c>
      <c r="D47">
        <v>26.798999999999999</v>
      </c>
      <c r="F47" s="7">
        <v>6.9240000000000004</v>
      </c>
      <c r="G47" s="7">
        <v>22.988</v>
      </c>
      <c r="H47" s="7">
        <v>26.013999999999999</v>
      </c>
      <c r="K47" t="s">
        <v>308</v>
      </c>
      <c r="L47">
        <v>10.375</v>
      </c>
      <c r="M47">
        <v>0.69799999999999995</v>
      </c>
      <c r="N47">
        <v>14.87</v>
      </c>
      <c r="O47">
        <v>0</v>
      </c>
    </row>
    <row r="48" spans="1:15" x14ac:dyDescent="0.25">
      <c r="A48" s="7">
        <v>47</v>
      </c>
      <c r="B48">
        <v>6.6369999999999996</v>
      </c>
      <c r="C48">
        <v>21.936</v>
      </c>
      <c r="D48">
        <v>24.925999999999998</v>
      </c>
      <c r="F48" s="7">
        <v>6.2880000000000003</v>
      </c>
      <c r="G48" s="7">
        <v>21.073</v>
      </c>
      <c r="H48" s="7">
        <v>24.056999999999999</v>
      </c>
    </row>
    <row r="49" spans="1:16" x14ac:dyDescent="0.25">
      <c r="A49" s="7">
        <v>48</v>
      </c>
      <c r="B49">
        <v>6.5579999999999998</v>
      </c>
      <c r="C49">
        <v>21.952000000000002</v>
      </c>
      <c r="D49">
        <v>24.62</v>
      </c>
      <c r="F49" s="7">
        <v>6.218</v>
      </c>
      <c r="G49" s="7">
        <v>21.114999999999998</v>
      </c>
      <c r="H49" s="7">
        <v>23.777999999999999</v>
      </c>
      <c r="K49" t="s">
        <v>309</v>
      </c>
    </row>
    <row r="50" spans="1:16" x14ac:dyDescent="0.25">
      <c r="A50" s="7">
        <v>49</v>
      </c>
      <c r="B50">
        <v>3.2440000000000002</v>
      </c>
      <c r="C50">
        <v>10.385</v>
      </c>
      <c r="D50">
        <v>11.512</v>
      </c>
      <c r="F50" s="7">
        <v>3.0979999999999999</v>
      </c>
      <c r="G50" s="7">
        <v>10.057</v>
      </c>
      <c r="H50" s="7">
        <v>11.183</v>
      </c>
      <c r="K50" t="s">
        <v>262</v>
      </c>
      <c r="L50">
        <v>2.8319999999999999</v>
      </c>
      <c r="M50">
        <v>5.0000000000000001E-3</v>
      </c>
      <c r="N50">
        <v>550.04399999999998</v>
      </c>
      <c r="O50">
        <v>0</v>
      </c>
    </row>
    <row r="51" spans="1:16" x14ac:dyDescent="0.25">
      <c r="A51" s="7">
        <v>50</v>
      </c>
      <c r="B51">
        <v>7.5759999999999996</v>
      </c>
      <c r="C51">
        <v>25.524999999999999</v>
      </c>
      <c r="D51">
        <v>28.824999999999999</v>
      </c>
      <c r="F51" s="7">
        <v>7.2080000000000002</v>
      </c>
      <c r="G51" s="7">
        <v>24.661000000000001</v>
      </c>
      <c r="H51" s="7">
        <v>27.957000000000001</v>
      </c>
    </row>
    <row r="52" spans="1:16" x14ac:dyDescent="0.25">
      <c r="A52" s="7">
        <v>51</v>
      </c>
      <c r="B52">
        <v>8.4580000000000002</v>
      </c>
      <c r="C52">
        <v>31.596</v>
      </c>
      <c r="D52">
        <v>33.512999999999998</v>
      </c>
      <c r="F52" s="7">
        <v>8.1389999999999993</v>
      </c>
      <c r="G52" s="7">
        <v>30.975999999999999</v>
      </c>
      <c r="H52" s="7">
        <v>32.9</v>
      </c>
      <c r="K52" t="s">
        <v>310</v>
      </c>
    </row>
    <row r="53" spans="1:16" x14ac:dyDescent="0.25">
      <c r="A53" s="7">
        <v>52</v>
      </c>
      <c r="B53">
        <v>10.375</v>
      </c>
      <c r="C53">
        <v>37.168999999999997</v>
      </c>
      <c r="D53">
        <v>40.771999999999998</v>
      </c>
      <c r="F53" s="7">
        <v>9.9749999999999996</v>
      </c>
      <c r="G53" s="7">
        <v>36.366999999999997</v>
      </c>
      <c r="H53" s="7">
        <v>39.984000000000002</v>
      </c>
      <c r="K53" t="s">
        <v>264</v>
      </c>
      <c r="L53">
        <v>0</v>
      </c>
      <c r="M53">
        <v>0</v>
      </c>
      <c r="N53">
        <v>999</v>
      </c>
      <c r="O53">
        <v>999</v>
      </c>
    </row>
    <row r="54" spans="1:16" x14ac:dyDescent="0.25">
      <c r="A54" s="7">
        <v>53</v>
      </c>
    </row>
    <row r="55" spans="1:16" x14ac:dyDescent="0.25">
      <c r="A55" s="7">
        <v>54</v>
      </c>
      <c r="K55" t="s">
        <v>311</v>
      </c>
    </row>
    <row r="56" spans="1:16" x14ac:dyDescent="0.25">
      <c r="K56" t="s">
        <v>312</v>
      </c>
      <c r="L56">
        <v>7.6449999999999996</v>
      </c>
      <c r="M56">
        <v>0.66100000000000003</v>
      </c>
      <c r="N56">
        <v>11.561</v>
      </c>
      <c r="O56">
        <v>0</v>
      </c>
      <c r="P56" t="str">
        <f t="shared" ref="P56:P87" si="0">RIGHT(K56,1)</f>
        <v>1</v>
      </c>
    </row>
    <row r="57" spans="1:16" x14ac:dyDescent="0.25">
      <c r="K57" t="s">
        <v>314</v>
      </c>
      <c r="L57">
        <v>3.0920000000000001</v>
      </c>
      <c r="M57">
        <v>0.67800000000000005</v>
      </c>
      <c r="N57">
        <v>4.5609999999999999</v>
      </c>
      <c r="O57">
        <v>0</v>
      </c>
      <c r="P57" t="str">
        <f t="shared" si="0"/>
        <v>1</v>
      </c>
    </row>
    <row r="58" spans="1:16" x14ac:dyDescent="0.25">
      <c r="K58" t="s">
        <v>316</v>
      </c>
      <c r="L58">
        <v>3.79</v>
      </c>
      <c r="M58">
        <v>0.67600000000000005</v>
      </c>
      <c r="N58">
        <v>5.609</v>
      </c>
      <c r="O58">
        <v>0</v>
      </c>
      <c r="P58" t="str">
        <f t="shared" si="0"/>
        <v>1</v>
      </c>
    </row>
    <row r="59" spans="1:16" x14ac:dyDescent="0.25">
      <c r="K59" t="s">
        <v>318</v>
      </c>
      <c r="L59">
        <v>6.7370000000000001</v>
      </c>
      <c r="M59">
        <v>0.99199999999999999</v>
      </c>
      <c r="N59">
        <v>6.7910000000000004</v>
      </c>
      <c r="O59">
        <v>0</v>
      </c>
      <c r="P59" t="str">
        <f t="shared" si="0"/>
        <v>1</v>
      </c>
    </row>
    <row r="60" spans="1:16" x14ac:dyDescent="0.25">
      <c r="K60" t="s">
        <v>320</v>
      </c>
      <c r="L60">
        <v>3.2909999999999999</v>
      </c>
      <c r="M60">
        <v>1.1379999999999999</v>
      </c>
      <c r="N60">
        <v>2.891</v>
      </c>
      <c r="O60">
        <v>4.0000000000000001E-3</v>
      </c>
      <c r="P60" t="str">
        <f t="shared" si="0"/>
        <v>1</v>
      </c>
    </row>
    <row r="61" spans="1:16" x14ac:dyDescent="0.25">
      <c r="K61" t="s">
        <v>322</v>
      </c>
      <c r="L61">
        <v>10.378</v>
      </c>
      <c r="M61">
        <v>0.72899999999999998</v>
      </c>
      <c r="N61">
        <v>14.238</v>
      </c>
      <c r="O61">
        <v>0</v>
      </c>
      <c r="P61" t="str">
        <f t="shared" si="0"/>
        <v>1</v>
      </c>
    </row>
    <row r="62" spans="1:16" x14ac:dyDescent="0.25">
      <c r="K62" t="s">
        <v>324</v>
      </c>
      <c r="L62">
        <v>11.475</v>
      </c>
      <c r="M62">
        <v>0.40500000000000003</v>
      </c>
      <c r="N62">
        <v>28.327000000000002</v>
      </c>
      <c r="O62">
        <v>0</v>
      </c>
      <c r="P62" t="str">
        <f t="shared" si="0"/>
        <v>1</v>
      </c>
    </row>
    <row r="63" spans="1:16" x14ac:dyDescent="0.25">
      <c r="K63" t="s">
        <v>326</v>
      </c>
      <c r="L63">
        <v>27.771000000000001</v>
      </c>
      <c r="M63">
        <v>1.0940000000000001</v>
      </c>
      <c r="N63">
        <v>25.385000000000002</v>
      </c>
      <c r="O63">
        <v>0</v>
      </c>
      <c r="P63" t="str">
        <f t="shared" si="0"/>
        <v>1</v>
      </c>
    </row>
    <row r="64" spans="1:16" x14ac:dyDescent="0.25">
      <c r="K64" t="s">
        <v>328</v>
      </c>
      <c r="L64">
        <v>16.853999999999999</v>
      </c>
      <c r="M64">
        <v>0.48499999999999999</v>
      </c>
      <c r="N64">
        <v>34.731999999999999</v>
      </c>
      <c r="O64">
        <v>0</v>
      </c>
      <c r="P64" t="str">
        <f t="shared" si="0"/>
        <v>1</v>
      </c>
    </row>
    <row r="65" spans="11:16" x14ac:dyDescent="0.25">
      <c r="K65" t="s">
        <v>330</v>
      </c>
      <c r="L65">
        <v>22.701000000000001</v>
      </c>
      <c r="M65">
        <v>0.69499999999999995</v>
      </c>
      <c r="N65">
        <v>32.665999999999997</v>
      </c>
      <c r="O65">
        <v>0</v>
      </c>
      <c r="P65" t="str">
        <f t="shared" si="0"/>
        <v>1</v>
      </c>
    </row>
    <row r="66" spans="11:16" x14ac:dyDescent="0.25">
      <c r="K66" t="s">
        <v>332</v>
      </c>
      <c r="L66">
        <v>8.1379999999999999</v>
      </c>
      <c r="M66">
        <v>0.51800000000000002</v>
      </c>
      <c r="N66">
        <v>15.701000000000001</v>
      </c>
      <c r="O66">
        <v>0</v>
      </c>
      <c r="P66" t="str">
        <f t="shared" si="0"/>
        <v>1</v>
      </c>
    </row>
    <row r="67" spans="11:16" x14ac:dyDescent="0.25">
      <c r="K67" t="s">
        <v>334</v>
      </c>
      <c r="L67">
        <v>7.5060000000000002</v>
      </c>
      <c r="M67">
        <v>0.33700000000000002</v>
      </c>
      <c r="N67">
        <v>22.291</v>
      </c>
      <c r="O67">
        <v>0</v>
      </c>
      <c r="P67" t="str">
        <f t="shared" si="0"/>
        <v>1</v>
      </c>
    </row>
    <row r="68" spans="11:16" x14ac:dyDescent="0.25">
      <c r="K68" t="s">
        <v>336</v>
      </c>
      <c r="L68">
        <v>11.951000000000001</v>
      </c>
      <c r="M68">
        <v>0.42199999999999999</v>
      </c>
      <c r="N68">
        <v>28.347000000000001</v>
      </c>
      <c r="O68">
        <v>0</v>
      </c>
      <c r="P68" t="str">
        <f t="shared" si="0"/>
        <v>1</v>
      </c>
    </row>
    <row r="69" spans="11:16" x14ac:dyDescent="0.25">
      <c r="K69" t="s">
        <v>338</v>
      </c>
      <c r="L69">
        <v>3.8740000000000001</v>
      </c>
      <c r="M69">
        <v>0.32400000000000001</v>
      </c>
      <c r="N69">
        <v>11.964</v>
      </c>
      <c r="O69">
        <v>0</v>
      </c>
      <c r="P69" t="str">
        <f t="shared" si="0"/>
        <v>1</v>
      </c>
    </row>
    <row r="70" spans="11:16" x14ac:dyDescent="0.25">
      <c r="K70" t="s">
        <v>340</v>
      </c>
      <c r="L70">
        <v>57.789000000000001</v>
      </c>
      <c r="M70">
        <v>3.4540000000000002</v>
      </c>
      <c r="N70">
        <v>16.731000000000002</v>
      </c>
      <c r="O70">
        <v>0</v>
      </c>
      <c r="P70" t="str">
        <f t="shared" si="0"/>
        <v>1</v>
      </c>
    </row>
    <row r="71" spans="11:16" x14ac:dyDescent="0.25">
      <c r="K71" t="s">
        <v>342</v>
      </c>
      <c r="L71">
        <v>18.318000000000001</v>
      </c>
      <c r="M71">
        <v>0.496</v>
      </c>
      <c r="N71">
        <v>36.947000000000003</v>
      </c>
      <c r="O71">
        <v>0</v>
      </c>
      <c r="P71" t="str">
        <f t="shared" si="0"/>
        <v>1</v>
      </c>
    </row>
    <row r="72" spans="11:16" x14ac:dyDescent="0.25">
      <c r="K72" t="s">
        <v>344</v>
      </c>
      <c r="L72">
        <v>34.335999999999999</v>
      </c>
      <c r="M72">
        <v>1.125</v>
      </c>
      <c r="N72">
        <v>30.518000000000001</v>
      </c>
      <c r="O72">
        <v>0</v>
      </c>
      <c r="P72" t="str">
        <f t="shared" si="0"/>
        <v>1</v>
      </c>
    </row>
    <row r="73" spans="11:16" x14ac:dyDescent="0.25">
      <c r="K73" t="s">
        <v>346</v>
      </c>
      <c r="L73">
        <v>22.25</v>
      </c>
      <c r="M73">
        <v>0.63500000000000001</v>
      </c>
      <c r="N73">
        <v>35.036999999999999</v>
      </c>
      <c r="O73">
        <v>0</v>
      </c>
      <c r="P73" t="str">
        <f t="shared" si="0"/>
        <v>1</v>
      </c>
    </row>
    <row r="74" spans="11:16" x14ac:dyDescent="0.25">
      <c r="K74" t="s">
        <v>348</v>
      </c>
      <c r="L74">
        <v>19.035</v>
      </c>
      <c r="M74">
        <v>0.755</v>
      </c>
      <c r="N74">
        <v>25.207000000000001</v>
      </c>
      <c r="O74">
        <v>0</v>
      </c>
      <c r="P74" t="str">
        <f t="shared" si="0"/>
        <v>1</v>
      </c>
    </row>
    <row r="75" spans="11:16" x14ac:dyDescent="0.25">
      <c r="K75" t="s">
        <v>350</v>
      </c>
      <c r="L75">
        <v>30.501000000000001</v>
      </c>
      <c r="M75">
        <v>1.29</v>
      </c>
      <c r="N75">
        <v>23.643000000000001</v>
      </c>
      <c r="O75">
        <v>0</v>
      </c>
      <c r="P75" t="str">
        <f t="shared" si="0"/>
        <v>1</v>
      </c>
    </row>
    <row r="76" spans="11:16" x14ac:dyDescent="0.25">
      <c r="K76" t="s">
        <v>352</v>
      </c>
      <c r="L76">
        <v>30.173999999999999</v>
      </c>
      <c r="M76">
        <v>0.90200000000000002</v>
      </c>
      <c r="N76">
        <v>33.447000000000003</v>
      </c>
      <c r="O76">
        <v>0</v>
      </c>
      <c r="P76" t="str">
        <f t="shared" si="0"/>
        <v>1</v>
      </c>
    </row>
    <row r="77" spans="11:16" x14ac:dyDescent="0.25">
      <c r="K77" t="s">
        <v>354</v>
      </c>
      <c r="L77">
        <v>14.023999999999999</v>
      </c>
      <c r="M77">
        <v>0.60399999999999998</v>
      </c>
      <c r="N77">
        <v>23.224</v>
      </c>
      <c r="O77">
        <v>0</v>
      </c>
      <c r="P77" t="str">
        <f t="shared" si="0"/>
        <v>1</v>
      </c>
    </row>
    <row r="78" spans="11:16" x14ac:dyDescent="0.25">
      <c r="K78" t="s">
        <v>356</v>
      </c>
      <c r="L78">
        <v>33.271000000000001</v>
      </c>
      <c r="M78">
        <v>1.1599999999999999</v>
      </c>
      <c r="N78">
        <v>28.686</v>
      </c>
      <c r="O78">
        <v>0</v>
      </c>
      <c r="P78" t="str">
        <f t="shared" si="0"/>
        <v>1</v>
      </c>
    </row>
    <row r="79" spans="11:16" x14ac:dyDescent="0.25">
      <c r="K79" t="s">
        <v>358</v>
      </c>
      <c r="L79">
        <v>19.225000000000001</v>
      </c>
      <c r="M79">
        <v>0.68600000000000005</v>
      </c>
      <c r="N79">
        <v>28.006</v>
      </c>
      <c r="O79">
        <v>0</v>
      </c>
      <c r="P79" t="str">
        <f t="shared" si="0"/>
        <v>1</v>
      </c>
    </row>
    <row r="80" spans="11:16" x14ac:dyDescent="0.25">
      <c r="K80" t="s">
        <v>360</v>
      </c>
      <c r="L80">
        <v>46.182000000000002</v>
      </c>
      <c r="M80">
        <v>1.704</v>
      </c>
      <c r="N80">
        <v>27.105</v>
      </c>
      <c r="O80">
        <v>0</v>
      </c>
      <c r="P80" t="str">
        <f t="shared" si="0"/>
        <v>1</v>
      </c>
    </row>
    <row r="81" spans="11:16" x14ac:dyDescent="0.25">
      <c r="K81" t="s">
        <v>362</v>
      </c>
      <c r="L81">
        <v>38.917999999999999</v>
      </c>
      <c r="M81">
        <v>1.3380000000000001</v>
      </c>
      <c r="N81">
        <v>29.09</v>
      </c>
      <c r="O81">
        <v>0</v>
      </c>
      <c r="P81" t="str">
        <f t="shared" si="0"/>
        <v>1</v>
      </c>
    </row>
    <row r="82" spans="11:16" x14ac:dyDescent="0.25">
      <c r="K82" t="s">
        <v>364</v>
      </c>
      <c r="L82">
        <v>26.603000000000002</v>
      </c>
      <c r="M82">
        <v>1.381</v>
      </c>
      <c r="N82">
        <v>19.268999999999998</v>
      </c>
      <c r="O82">
        <v>0</v>
      </c>
      <c r="P82" t="str">
        <f t="shared" si="0"/>
        <v>1</v>
      </c>
    </row>
    <row r="83" spans="11:16" x14ac:dyDescent="0.25">
      <c r="K83" t="s">
        <v>366</v>
      </c>
      <c r="L83">
        <v>42.11</v>
      </c>
      <c r="M83">
        <v>2.1459999999999999</v>
      </c>
      <c r="N83">
        <v>19.617999999999999</v>
      </c>
      <c r="O83">
        <v>0</v>
      </c>
      <c r="P83" t="str">
        <f t="shared" si="0"/>
        <v>1</v>
      </c>
    </row>
    <row r="84" spans="11:16" x14ac:dyDescent="0.25">
      <c r="K84" t="s">
        <v>368</v>
      </c>
      <c r="L84">
        <v>34.084000000000003</v>
      </c>
      <c r="M84">
        <v>1.66</v>
      </c>
      <c r="N84">
        <v>20.538</v>
      </c>
      <c r="O84">
        <v>0</v>
      </c>
      <c r="P84" t="str">
        <f t="shared" si="0"/>
        <v>1</v>
      </c>
    </row>
    <row r="85" spans="11:16" x14ac:dyDescent="0.25">
      <c r="K85" t="s">
        <v>370</v>
      </c>
      <c r="L85">
        <v>11.71</v>
      </c>
      <c r="M85">
        <v>0.91200000000000003</v>
      </c>
      <c r="N85">
        <v>12.845000000000001</v>
      </c>
      <c r="O85">
        <v>0</v>
      </c>
      <c r="P85" t="str">
        <f t="shared" si="0"/>
        <v>1</v>
      </c>
    </row>
    <row r="86" spans="11:16" x14ac:dyDescent="0.25">
      <c r="K86" t="s">
        <v>372</v>
      </c>
      <c r="L86">
        <v>29.359000000000002</v>
      </c>
      <c r="M86">
        <v>1.74</v>
      </c>
      <c r="N86">
        <v>16.87</v>
      </c>
      <c r="O86">
        <v>0</v>
      </c>
      <c r="P86" t="str">
        <f t="shared" si="0"/>
        <v>1</v>
      </c>
    </row>
    <row r="87" spans="11:16" x14ac:dyDescent="0.25">
      <c r="K87" t="s">
        <v>374</v>
      </c>
      <c r="L87">
        <v>19.323</v>
      </c>
      <c r="M87">
        <v>1.381</v>
      </c>
      <c r="N87">
        <v>13.991</v>
      </c>
      <c r="O87">
        <v>0</v>
      </c>
      <c r="P87" t="str">
        <f t="shared" si="0"/>
        <v>1</v>
      </c>
    </row>
    <row r="88" spans="11:16" x14ac:dyDescent="0.25">
      <c r="K88" t="s">
        <v>376</v>
      </c>
      <c r="L88">
        <v>35.728000000000002</v>
      </c>
      <c r="M88">
        <v>2.0379999999999998</v>
      </c>
      <c r="N88">
        <v>17.529</v>
      </c>
      <c r="O88">
        <v>0</v>
      </c>
      <c r="P88" t="str">
        <f t="shared" ref="P88:P119" si="1">RIGHT(K88,1)</f>
        <v>1</v>
      </c>
    </row>
    <row r="89" spans="11:16" x14ac:dyDescent="0.25">
      <c r="K89" t="s">
        <v>378</v>
      </c>
      <c r="L89">
        <v>46.542000000000002</v>
      </c>
      <c r="M89">
        <v>2.7450000000000001</v>
      </c>
      <c r="N89">
        <v>16.957000000000001</v>
      </c>
      <c r="O89">
        <v>0</v>
      </c>
      <c r="P89" t="str">
        <f t="shared" si="1"/>
        <v>1</v>
      </c>
    </row>
    <row r="90" spans="11:16" x14ac:dyDescent="0.25">
      <c r="K90" t="s">
        <v>380</v>
      </c>
      <c r="L90">
        <v>38.793999999999997</v>
      </c>
      <c r="M90">
        <v>1.887</v>
      </c>
      <c r="N90">
        <v>20.556000000000001</v>
      </c>
      <c r="O90">
        <v>0</v>
      </c>
      <c r="P90" t="str">
        <f t="shared" si="1"/>
        <v>1</v>
      </c>
    </row>
    <row r="91" spans="11:16" x14ac:dyDescent="0.25">
      <c r="K91" t="s">
        <v>382</v>
      </c>
      <c r="L91">
        <v>37.808</v>
      </c>
      <c r="M91">
        <v>1.7629999999999999</v>
      </c>
      <c r="N91">
        <v>21.446000000000002</v>
      </c>
      <c r="O91">
        <v>0</v>
      </c>
      <c r="P91" t="str">
        <f t="shared" si="1"/>
        <v>1</v>
      </c>
    </row>
    <row r="92" spans="11:16" x14ac:dyDescent="0.25">
      <c r="K92" t="s">
        <v>384</v>
      </c>
      <c r="L92">
        <v>34.115000000000002</v>
      </c>
      <c r="M92">
        <v>1.629</v>
      </c>
      <c r="N92">
        <v>20.943000000000001</v>
      </c>
      <c r="O92">
        <v>0</v>
      </c>
      <c r="P92" t="str">
        <f t="shared" si="1"/>
        <v>1</v>
      </c>
    </row>
    <row r="93" spans="11:16" x14ac:dyDescent="0.25">
      <c r="K93" t="s">
        <v>386</v>
      </c>
      <c r="L93">
        <v>23.774000000000001</v>
      </c>
      <c r="M93">
        <v>0.98499999999999999</v>
      </c>
      <c r="N93">
        <v>24.126000000000001</v>
      </c>
      <c r="O93">
        <v>0</v>
      </c>
      <c r="P93" t="str">
        <f t="shared" si="1"/>
        <v>1</v>
      </c>
    </row>
    <row r="94" spans="11:16" x14ac:dyDescent="0.25">
      <c r="K94" t="s">
        <v>388</v>
      </c>
      <c r="L94">
        <v>21.936</v>
      </c>
      <c r="M94">
        <v>1.0389999999999999</v>
      </c>
      <c r="N94">
        <v>21.108000000000001</v>
      </c>
      <c r="O94">
        <v>0</v>
      </c>
      <c r="P94" t="str">
        <f t="shared" si="1"/>
        <v>1</v>
      </c>
    </row>
    <row r="95" spans="11:16" x14ac:dyDescent="0.25">
      <c r="K95" t="s">
        <v>390</v>
      </c>
      <c r="L95">
        <v>21.952000000000002</v>
      </c>
      <c r="M95">
        <v>1.002</v>
      </c>
      <c r="N95">
        <v>21.898</v>
      </c>
      <c r="O95">
        <v>0</v>
      </c>
      <c r="P95" t="str">
        <f t="shared" si="1"/>
        <v>1</v>
      </c>
    </row>
    <row r="96" spans="11:16" x14ac:dyDescent="0.25">
      <c r="K96" t="s">
        <v>392</v>
      </c>
      <c r="L96">
        <v>10.385</v>
      </c>
      <c r="M96">
        <v>1.26</v>
      </c>
      <c r="N96">
        <v>8.2420000000000009</v>
      </c>
      <c r="O96">
        <v>0</v>
      </c>
      <c r="P96" t="str">
        <f t="shared" si="1"/>
        <v>1</v>
      </c>
    </row>
    <row r="97" spans="11:16" x14ac:dyDescent="0.25">
      <c r="K97" t="s">
        <v>394</v>
      </c>
      <c r="L97">
        <v>25.524999999999999</v>
      </c>
      <c r="M97">
        <v>1.635</v>
      </c>
      <c r="N97">
        <v>15.609</v>
      </c>
      <c r="O97">
        <v>0</v>
      </c>
      <c r="P97" t="str">
        <f t="shared" si="1"/>
        <v>1</v>
      </c>
    </row>
    <row r="98" spans="11:16" x14ac:dyDescent="0.25">
      <c r="K98" t="s">
        <v>396</v>
      </c>
      <c r="L98">
        <v>31.596</v>
      </c>
      <c r="M98">
        <v>2.21</v>
      </c>
      <c r="N98">
        <v>14.298999999999999</v>
      </c>
      <c r="O98">
        <v>0</v>
      </c>
      <c r="P98" t="str">
        <f t="shared" si="1"/>
        <v>1</v>
      </c>
    </row>
    <row r="99" spans="11:16" x14ac:dyDescent="0.25">
      <c r="K99" t="s">
        <v>398</v>
      </c>
      <c r="L99">
        <v>37.168999999999997</v>
      </c>
      <c r="M99">
        <v>2.5870000000000002</v>
      </c>
      <c r="N99">
        <v>14.368</v>
      </c>
      <c r="O99">
        <v>0</v>
      </c>
      <c r="P99" t="str">
        <f t="shared" si="1"/>
        <v>1</v>
      </c>
    </row>
    <row r="100" spans="11:16" x14ac:dyDescent="0.25">
      <c r="K100" t="s">
        <v>313</v>
      </c>
      <c r="L100">
        <v>9.7530000000000001</v>
      </c>
      <c r="M100">
        <v>0.68200000000000005</v>
      </c>
      <c r="N100">
        <v>14.305</v>
      </c>
      <c r="O100">
        <v>0</v>
      </c>
      <c r="P100" t="str">
        <f t="shared" si="1"/>
        <v>2</v>
      </c>
    </row>
    <row r="101" spans="11:16" x14ac:dyDescent="0.25">
      <c r="K101" t="s">
        <v>315</v>
      </c>
      <c r="L101">
        <v>6.2480000000000002</v>
      </c>
      <c r="M101">
        <v>0.67300000000000004</v>
      </c>
      <c r="N101">
        <v>9.2859999999999996</v>
      </c>
      <c r="O101">
        <v>0</v>
      </c>
      <c r="P101" t="str">
        <f t="shared" si="1"/>
        <v>2</v>
      </c>
    </row>
    <row r="102" spans="11:16" x14ac:dyDescent="0.25">
      <c r="K102" t="s">
        <v>317</v>
      </c>
      <c r="L102">
        <v>6.1269999999999998</v>
      </c>
      <c r="M102">
        <v>0.68600000000000005</v>
      </c>
      <c r="N102">
        <v>8.9380000000000006</v>
      </c>
      <c r="O102">
        <v>0</v>
      </c>
      <c r="P102" t="str">
        <f t="shared" si="1"/>
        <v>2</v>
      </c>
    </row>
    <row r="103" spans="11:16" x14ac:dyDescent="0.25">
      <c r="K103" t="s">
        <v>319</v>
      </c>
      <c r="L103">
        <v>9.6340000000000003</v>
      </c>
      <c r="M103">
        <v>1.004</v>
      </c>
      <c r="N103">
        <v>9.5980000000000008</v>
      </c>
      <c r="O103">
        <v>0</v>
      </c>
      <c r="P103" t="str">
        <f t="shared" si="1"/>
        <v>2</v>
      </c>
    </row>
    <row r="104" spans="11:16" x14ac:dyDescent="0.25">
      <c r="K104" t="s">
        <v>321</v>
      </c>
      <c r="L104">
        <v>5.8369999999999997</v>
      </c>
      <c r="M104">
        <v>1.119</v>
      </c>
      <c r="N104">
        <v>5.2169999999999996</v>
      </c>
      <c r="O104">
        <v>0</v>
      </c>
      <c r="P104" t="str">
        <f t="shared" si="1"/>
        <v>2</v>
      </c>
    </row>
    <row r="105" spans="11:16" x14ac:dyDescent="0.25">
      <c r="K105" t="s">
        <v>323</v>
      </c>
      <c r="L105">
        <v>12.667</v>
      </c>
      <c r="M105">
        <v>0.76100000000000001</v>
      </c>
      <c r="N105">
        <v>16.637</v>
      </c>
      <c r="O105">
        <v>0</v>
      </c>
      <c r="P105" t="str">
        <f t="shared" si="1"/>
        <v>2</v>
      </c>
    </row>
    <row r="106" spans="11:16" x14ac:dyDescent="0.25">
      <c r="K106" t="s">
        <v>325</v>
      </c>
      <c r="L106">
        <v>14.021000000000001</v>
      </c>
      <c r="M106">
        <v>0.433</v>
      </c>
      <c r="N106">
        <v>32.347999999999999</v>
      </c>
      <c r="O106">
        <v>0</v>
      </c>
      <c r="P106" t="str">
        <f t="shared" si="1"/>
        <v>2</v>
      </c>
    </row>
    <row r="107" spans="11:16" x14ac:dyDescent="0.25">
      <c r="K107" t="s">
        <v>327</v>
      </c>
      <c r="L107">
        <v>29.440999999999999</v>
      </c>
      <c r="M107">
        <v>1.1359999999999999</v>
      </c>
      <c r="N107">
        <v>25.923999999999999</v>
      </c>
      <c r="O107">
        <v>0</v>
      </c>
      <c r="P107" t="str">
        <f t="shared" si="1"/>
        <v>2</v>
      </c>
    </row>
    <row r="108" spans="11:16" x14ac:dyDescent="0.25">
      <c r="K108" t="s">
        <v>329</v>
      </c>
      <c r="L108">
        <v>18.474</v>
      </c>
      <c r="M108">
        <v>0.50700000000000001</v>
      </c>
      <c r="N108">
        <v>36.442999999999998</v>
      </c>
      <c r="O108">
        <v>0</v>
      </c>
      <c r="P108" t="str">
        <f t="shared" si="1"/>
        <v>2</v>
      </c>
    </row>
    <row r="109" spans="11:16" x14ac:dyDescent="0.25">
      <c r="K109" t="s">
        <v>331</v>
      </c>
      <c r="L109">
        <v>23.931000000000001</v>
      </c>
      <c r="M109">
        <v>0.71799999999999997</v>
      </c>
      <c r="N109">
        <v>33.344999999999999</v>
      </c>
      <c r="O109">
        <v>0</v>
      </c>
      <c r="P109" t="str">
        <f t="shared" si="1"/>
        <v>2</v>
      </c>
    </row>
    <row r="110" spans="11:16" x14ac:dyDescent="0.25">
      <c r="K110" t="s">
        <v>333</v>
      </c>
      <c r="L110">
        <v>10.518000000000001</v>
      </c>
      <c r="M110">
        <v>0.52600000000000002</v>
      </c>
      <c r="N110">
        <v>19.994</v>
      </c>
      <c r="O110">
        <v>0</v>
      </c>
      <c r="P110" t="str">
        <f t="shared" si="1"/>
        <v>2</v>
      </c>
    </row>
    <row r="111" spans="11:16" x14ac:dyDescent="0.25">
      <c r="K111" t="s">
        <v>335</v>
      </c>
      <c r="L111">
        <v>9.3339999999999996</v>
      </c>
      <c r="M111">
        <v>0.34300000000000003</v>
      </c>
      <c r="N111">
        <v>27.196999999999999</v>
      </c>
      <c r="O111">
        <v>0</v>
      </c>
      <c r="P111" t="str">
        <f t="shared" si="1"/>
        <v>2</v>
      </c>
    </row>
    <row r="112" spans="11:16" x14ac:dyDescent="0.25">
      <c r="K112" t="s">
        <v>337</v>
      </c>
      <c r="L112">
        <v>14.355</v>
      </c>
      <c r="M112">
        <v>0.44400000000000001</v>
      </c>
      <c r="N112">
        <v>32.366</v>
      </c>
      <c r="O112">
        <v>0</v>
      </c>
      <c r="P112" t="str">
        <f t="shared" si="1"/>
        <v>2</v>
      </c>
    </row>
    <row r="113" spans="11:16" x14ac:dyDescent="0.25">
      <c r="K113" t="s">
        <v>339</v>
      </c>
      <c r="L113">
        <v>7.0179999999999998</v>
      </c>
      <c r="M113">
        <v>0.32200000000000001</v>
      </c>
      <c r="N113">
        <v>21.774999999999999</v>
      </c>
      <c r="O113">
        <v>0</v>
      </c>
      <c r="P113" t="str">
        <f t="shared" si="1"/>
        <v>2</v>
      </c>
    </row>
    <row r="114" spans="11:16" x14ac:dyDescent="0.25">
      <c r="K114" t="s">
        <v>341</v>
      </c>
      <c r="L114">
        <v>58.908999999999999</v>
      </c>
      <c r="M114">
        <v>3.5059999999999998</v>
      </c>
      <c r="N114">
        <v>16.803999999999998</v>
      </c>
      <c r="O114">
        <v>0</v>
      </c>
      <c r="P114" t="str">
        <f t="shared" si="1"/>
        <v>2</v>
      </c>
    </row>
    <row r="115" spans="11:16" x14ac:dyDescent="0.25">
      <c r="K115" t="s">
        <v>343</v>
      </c>
      <c r="L115">
        <v>21.693999999999999</v>
      </c>
      <c r="M115">
        <v>0.53700000000000003</v>
      </c>
      <c r="N115">
        <v>40.369999999999997</v>
      </c>
      <c r="O115">
        <v>0</v>
      </c>
      <c r="P115" t="str">
        <f t="shared" si="1"/>
        <v>2</v>
      </c>
    </row>
    <row r="116" spans="11:16" x14ac:dyDescent="0.25">
      <c r="K116" t="s">
        <v>345</v>
      </c>
      <c r="L116">
        <v>36.591000000000001</v>
      </c>
      <c r="M116">
        <v>1.169</v>
      </c>
      <c r="N116">
        <v>31.306999999999999</v>
      </c>
      <c r="O116">
        <v>0</v>
      </c>
      <c r="P116" t="str">
        <f t="shared" si="1"/>
        <v>2</v>
      </c>
    </row>
    <row r="117" spans="11:16" x14ac:dyDescent="0.25">
      <c r="K117" t="s">
        <v>347</v>
      </c>
      <c r="L117">
        <v>23.94</v>
      </c>
      <c r="M117">
        <v>0.65300000000000002</v>
      </c>
      <c r="N117">
        <v>36.671999999999997</v>
      </c>
      <c r="O117">
        <v>0</v>
      </c>
      <c r="P117" t="str">
        <f t="shared" si="1"/>
        <v>2</v>
      </c>
    </row>
    <row r="118" spans="11:16" x14ac:dyDescent="0.25">
      <c r="K118" t="s">
        <v>349</v>
      </c>
      <c r="L118">
        <v>21.463000000000001</v>
      </c>
      <c r="M118">
        <v>0.78100000000000003</v>
      </c>
      <c r="N118">
        <v>27.472999999999999</v>
      </c>
      <c r="O118">
        <v>0</v>
      </c>
      <c r="P118" t="str">
        <f t="shared" si="1"/>
        <v>2</v>
      </c>
    </row>
    <row r="119" spans="11:16" x14ac:dyDescent="0.25">
      <c r="K119" t="s">
        <v>351</v>
      </c>
      <c r="L119">
        <v>32.372</v>
      </c>
      <c r="M119">
        <v>1.3240000000000001</v>
      </c>
      <c r="N119">
        <v>24.443999999999999</v>
      </c>
      <c r="O119">
        <v>0</v>
      </c>
      <c r="P119" t="str">
        <f t="shared" si="1"/>
        <v>2</v>
      </c>
    </row>
    <row r="120" spans="11:16" x14ac:dyDescent="0.25">
      <c r="K120" t="s">
        <v>353</v>
      </c>
      <c r="L120">
        <v>32.186</v>
      </c>
      <c r="M120">
        <v>0.93100000000000005</v>
      </c>
      <c r="N120">
        <v>34.590000000000003</v>
      </c>
      <c r="O120">
        <v>0</v>
      </c>
      <c r="P120" t="str">
        <f t="shared" ref="P120:P143" si="2">RIGHT(K120,1)</f>
        <v>2</v>
      </c>
    </row>
    <row r="121" spans="11:16" x14ac:dyDescent="0.25">
      <c r="K121" t="s">
        <v>355</v>
      </c>
      <c r="L121">
        <v>15.654</v>
      </c>
      <c r="M121">
        <v>0.61499999999999999</v>
      </c>
      <c r="N121">
        <v>25.468</v>
      </c>
      <c r="O121">
        <v>0</v>
      </c>
      <c r="P121" t="str">
        <f t="shared" si="2"/>
        <v>2</v>
      </c>
    </row>
    <row r="122" spans="11:16" x14ac:dyDescent="0.25">
      <c r="K122" t="s">
        <v>357</v>
      </c>
      <c r="L122">
        <v>34.820999999999998</v>
      </c>
      <c r="M122">
        <v>1.181</v>
      </c>
      <c r="N122">
        <v>29.474</v>
      </c>
      <c r="O122">
        <v>0</v>
      </c>
      <c r="P122" t="str">
        <f t="shared" si="2"/>
        <v>2</v>
      </c>
    </row>
    <row r="123" spans="11:16" x14ac:dyDescent="0.25">
      <c r="K123" t="s">
        <v>359</v>
      </c>
      <c r="L123">
        <v>20.99</v>
      </c>
      <c r="M123">
        <v>0.70499999999999996</v>
      </c>
      <c r="N123">
        <v>29.768000000000001</v>
      </c>
      <c r="O123">
        <v>0</v>
      </c>
      <c r="P123" t="str">
        <f t="shared" si="2"/>
        <v>2</v>
      </c>
    </row>
    <row r="124" spans="11:16" x14ac:dyDescent="0.25">
      <c r="K124" t="s">
        <v>361</v>
      </c>
      <c r="L124">
        <v>49.021999999999998</v>
      </c>
      <c r="M124">
        <v>1.766</v>
      </c>
      <c r="N124">
        <v>27.751999999999999</v>
      </c>
      <c r="O124">
        <v>0</v>
      </c>
      <c r="P124" t="str">
        <f t="shared" si="2"/>
        <v>2</v>
      </c>
    </row>
    <row r="125" spans="11:16" x14ac:dyDescent="0.25">
      <c r="K125" t="s">
        <v>363</v>
      </c>
      <c r="L125">
        <v>42.106000000000002</v>
      </c>
      <c r="M125">
        <v>1.3959999999999999</v>
      </c>
      <c r="N125">
        <v>30.167999999999999</v>
      </c>
      <c r="O125">
        <v>0</v>
      </c>
      <c r="P125" t="str">
        <f t="shared" si="2"/>
        <v>2</v>
      </c>
    </row>
    <row r="126" spans="11:16" x14ac:dyDescent="0.25">
      <c r="K126" t="s">
        <v>365</v>
      </c>
      <c r="L126">
        <v>28.346</v>
      </c>
      <c r="M126">
        <v>1.4119999999999999</v>
      </c>
      <c r="N126">
        <v>20.076000000000001</v>
      </c>
      <c r="O126">
        <v>0</v>
      </c>
      <c r="P126" t="str">
        <f t="shared" si="2"/>
        <v>2</v>
      </c>
    </row>
    <row r="127" spans="11:16" x14ac:dyDescent="0.25">
      <c r="K127" t="s">
        <v>367</v>
      </c>
      <c r="L127">
        <v>44.265999999999998</v>
      </c>
      <c r="M127">
        <v>2.2040000000000002</v>
      </c>
      <c r="N127">
        <v>20.082999999999998</v>
      </c>
      <c r="O127">
        <v>0</v>
      </c>
      <c r="P127" t="str">
        <f t="shared" si="2"/>
        <v>2</v>
      </c>
    </row>
    <row r="128" spans="11:16" x14ac:dyDescent="0.25">
      <c r="K128" t="s">
        <v>369</v>
      </c>
      <c r="L128">
        <v>35.860999999999997</v>
      </c>
      <c r="M128">
        <v>1.6950000000000001</v>
      </c>
      <c r="N128">
        <v>21.16</v>
      </c>
      <c r="O128">
        <v>0</v>
      </c>
      <c r="P128" t="str">
        <f t="shared" si="2"/>
        <v>2</v>
      </c>
    </row>
    <row r="129" spans="11:16" x14ac:dyDescent="0.25">
      <c r="K129" t="s">
        <v>371</v>
      </c>
      <c r="L129">
        <v>14.061</v>
      </c>
      <c r="M129">
        <v>0.93</v>
      </c>
      <c r="N129">
        <v>15.124000000000001</v>
      </c>
      <c r="O129">
        <v>0</v>
      </c>
      <c r="P129" t="str">
        <f t="shared" si="2"/>
        <v>2</v>
      </c>
    </row>
    <row r="130" spans="11:16" x14ac:dyDescent="0.25">
      <c r="K130" t="s">
        <v>373</v>
      </c>
      <c r="L130">
        <v>32.741999999999997</v>
      </c>
      <c r="M130">
        <v>1.8160000000000001</v>
      </c>
      <c r="N130">
        <v>18.027000000000001</v>
      </c>
      <c r="O130">
        <v>0</v>
      </c>
      <c r="P130" t="str">
        <f t="shared" si="2"/>
        <v>2</v>
      </c>
    </row>
    <row r="131" spans="11:16" x14ac:dyDescent="0.25">
      <c r="K131" t="s">
        <v>375</v>
      </c>
      <c r="L131">
        <v>21.972000000000001</v>
      </c>
      <c r="M131">
        <v>1.4019999999999999</v>
      </c>
      <c r="N131">
        <v>15.667999999999999</v>
      </c>
      <c r="O131">
        <v>0</v>
      </c>
      <c r="P131" t="str">
        <f t="shared" si="2"/>
        <v>2</v>
      </c>
    </row>
    <row r="132" spans="11:16" x14ac:dyDescent="0.25">
      <c r="K132" t="s">
        <v>377</v>
      </c>
      <c r="L132">
        <v>37.936</v>
      </c>
      <c r="M132">
        <v>2.0870000000000002</v>
      </c>
      <c r="N132">
        <v>18.175000000000001</v>
      </c>
      <c r="O132">
        <v>0</v>
      </c>
      <c r="P132" t="str">
        <f t="shared" si="2"/>
        <v>2</v>
      </c>
    </row>
    <row r="133" spans="11:16" x14ac:dyDescent="0.25">
      <c r="K133" t="s">
        <v>379</v>
      </c>
      <c r="L133">
        <v>49.81</v>
      </c>
      <c r="M133">
        <v>2.8580000000000001</v>
      </c>
      <c r="N133">
        <v>17.425000000000001</v>
      </c>
      <c r="O133">
        <v>0</v>
      </c>
      <c r="P133" t="str">
        <f t="shared" si="2"/>
        <v>2</v>
      </c>
    </row>
    <row r="134" spans="11:16" x14ac:dyDescent="0.25">
      <c r="K134" t="s">
        <v>381</v>
      </c>
      <c r="L134">
        <v>41.655000000000001</v>
      </c>
      <c r="M134">
        <v>1.9430000000000001</v>
      </c>
      <c r="N134">
        <v>21.437000000000001</v>
      </c>
      <c r="O134">
        <v>0</v>
      </c>
      <c r="P134" t="str">
        <f t="shared" si="2"/>
        <v>2</v>
      </c>
    </row>
    <row r="135" spans="11:16" x14ac:dyDescent="0.25">
      <c r="K135" t="s">
        <v>383</v>
      </c>
      <c r="L135">
        <v>41.026000000000003</v>
      </c>
      <c r="M135">
        <v>1.821</v>
      </c>
      <c r="N135">
        <v>22.529</v>
      </c>
      <c r="O135">
        <v>0</v>
      </c>
      <c r="P135" t="str">
        <f t="shared" si="2"/>
        <v>2</v>
      </c>
    </row>
    <row r="136" spans="11:16" x14ac:dyDescent="0.25">
      <c r="K136" t="s">
        <v>385</v>
      </c>
      <c r="L136">
        <v>36.761000000000003</v>
      </c>
      <c r="M136">
        <v>1.67</v>
      </c>
      <c r="N136">
        <v>22.007999999999999</v>
      </c>
      <c r="O136">
        <v>0</v>
      </c>
      <c r="P136" t="str">
        <f t="shared" si="2"/>
        <v>2</v>
      </c>
    </row>
    <row r="137" spans="11:16" x14ac:dyDescent="0.25">
      <c r="K137" t="s">
        <v>387</v>
      </c>
      <c r="L137">
        <v>26.798999999999999</v>
      </c>
      <c r="M137">
        <v>1.022</v>
      </c>
      <c r="N137">
        <v>26.234000000000002</v>
      </c>
      <c r="O137">
        <v>0</v>
      </c>
      <c r="P137" t="str">
        <f t="shared" si="2"/>
        <v>2</v>
      </c>
    </row>
    <row r="138" spans="11:16" x14ac:dyDescent="0.25">
      <c r="K138" t="s">
        <v>389</v>
      </c>
      <c r="L138">
        <v>24.925999999999998</v>
      </c>
      <c r="M138">
        <v>1.0740000000000001</v>
      </c>
      <c r="N138">
        <v>23.202000000000002</v>
      </c>
      <c r="O138">
        <v>0</v>
      </c>
      <c r="P138" t="str">
        <f t="shared" si="2"/>
        <v>2</v>
      </c>
    </row>
    <row r="139" spans="11:16" x14ac:dyDescent="0.25">
      <c r="K139" t="s">
        <v>391</v>
      </c>
      <c r="L139">
        <v>24.62</v>
      </c>
      <c r="M139">
        <v>1.032</v>
      </c>
      <c r="N139">
        <v>23.86</v>
      </c>
      <c r="O139">
        <v>0</v>
      </c>
      <c r="P139" t="str">
        <f t="shared" si="2"/>
        <v>2</v>
      </c>
    </row>
    <row r="140" spans="11:16" x14ac:dyDescent="0.25">
      <c r="K140" t="s">
        <v>393</v>
      </c>
      <c r="L140">
        <v>11.512</v>
      </c>
      <c r="M140">
        <v>1.268</v>
      </c>
      <c r="N140">
        <v>9.08</v>
      </c>
      <c r="O140">
        <v>0</v>
      </c>
      <c r="P140" t="str">
        <f t="shared" si="2"/>
        <v>2</v>
      </c>
    </row>
    <row r="141" spans="11:16" x14ac:dyDescent="0.25">
      <c r="K141" t="s">
        <v>395</v>
      </c>
      <c r="L141">
        <v>28.824999999999999</v>
      </c>
      <c r="M141">
        <v>1.694</v>
      </c>
      <c r="N141">
        <v>17.012</v>
      </c>
      <c r="O141">
        <v>0</v>
      </c>
      <c r="P141" t="str">
        <f t="shared" si="2"/>
        <v>2</v>
      </c>
    </row>
    <row r="142" spans="11:16" x14ac:dyDescent="0.25">
      <c r="K142" t="s">
        <v>397</v>
      </c>
      <c r="L142">
        <v>33.512999999999998</v>
      </c>
      <c r="M142">
        <v>2.2549999999999999</v>
      </c>
      <c r="N142">
        <v>14.859</v>
      </c>
      <c r="O142">
        <v>0</v>
      </c>
      <c r="P142" t="str">
        <f t="shared" si="2"/>
        <v>2</v>
      </c>
    </row>
    <row r="143" spans="11:16" x14ac:dyDescent="0.25">
      <c r="K143" t="s">
        <v>399</v>
      </c>
      <c r="L143">
        <v>40.771999999999998</v>
      </c>
      <c r="M143">
        <v>2.694</v>
      </c>
      <c r="N143">
        <v>15.134</v>
      </c>
      <c r="O143">
        <v>0</v>
      </c>
      <c r="P143" t="str">
        <f t="shared" si="2"/>
        <v>2</v>
      </c>
    </row>
  </sheetData>
  <sortState xmlns:xlrd2="http://schemas.microsoft.com/office/spreadsheetml/2017/richdata2" ref="K56:P143">
    <sortCondition ref="P56:P14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43"/>
  <sheetViews>
    <sheetView workbookViewId="0">
      <pane ySplit="1" topLeftCell="A6" activePane="bottomLeft" state="frozen"/>
      <selection pane="bottomLeft" activeCell="D10" sqref="D10:D53"/>
    </sheetView>
  </sheetViews>
  <sheetFormatPr defaultColWidth="8.85546875" defaultRowHeight="15" x14ac:dyDescent="0.25"/>
  <cols>
    <col min="2" max="4" width="8.85546875" style="54"/>
    <col min="8" max="10" width="8.7109375" style="54"/>
  </cols>
  <sheetData>
    <row r="1" spans="1:17" x14ac:dyDescent="0.25">
      <c r="B1" s="54" t="s">
        <v>10</v>
      </c>
      <c r="C1" s="54" t="s">
        <v>8</v>
      </c>
      <c r="D1" s="54" t="s">
        <v>9</v>
      </c>
      <c r="H1" s="54" t="s">
        <v>10</v>
      </c>
      <c r="I1" s="54" t="s">
        <v>8</v>
      </c>
      <c r="J1" s="54" t="s">
        <v>9</v>
      </c>
    </row>
    <row r="2" spans="1:17" x14ac:dyDescent="0.25">
      <c r="A2" s="7">
        <v>1</v>
      </c>
      <c r="B2" s="55" t="s">
        <v>261</v>
      </c>
      <c r="C2" s="55"/>
      <c r="D2" s="55"/>
      <c r="H2" s="55" t="s">
        <v>260</v>
      </c>
      <c r="I2" s="55"/>
      <c r="J2" s="55"/>
      <c r="L2" t="s">
        <v>262</v>
      </c>
      <c r="M2" t="s">
        <v>263</v>
      </c>
    </row>
    <row r="3" spans="1:17" x14ac:dyDescent="0.25">
      <c r="A3" s="7">
        <v>2</v>
      </c>
      <c r="B3" s="55"/>
      <c r="C3" s="55"/>
      <c r="D3" s="55"/>
      <c r="H3" s="55"/>
      <c r="I3" s="55"/>
      <c r="J3" s="55"/>
      <c r="M3" t="s">
        <v>264</v>
      </c>
      <c r="N3">
        <v>1</v>
      </c>
      <c r="O3">
        <v>0</v>
      </c>
      <c r="P3">
        <v>999</v>
      </c>
      <c r="Q3">
        <v>999</v>
      </c>
    </row>
    <row r="4" spans="1:17" x14ac:dyDescent="0.25">
      <c r="A4" s="7">
        <v>3</v>
      </c>
      <c r="B4" s="55"/>
      <c r="C4" s="55"/>
      <c r="D4" s="55"/>
      <c r="H4" s="55"/>
      <c r="I4" s="55"/>
      <c r="J4" s="55"/>
      <c r="M4" t="s">
        <v>265</v>
      </c>
      <c r="N4">
        <v>2.375</v>
      </c>
      <c r="O4">
        <v>0.26</v>
      </c>
      <c r="P4">
        <v>9.1289999999999996</v>
      </c>
      <c r="Q4">
        <v>0</v>
      </c>
    </row>
    <row r="5" spans="1:17" x14ac:dyDescent="0.25">
      <c r="A5" s="7">
        <v>4</v>
      </c>
      <c r="B5" s="55"/>
      <c r="C5" s="55"/>
      <c r="D5" s="55"/>
      <c r="H5" s="55"/>
      <c r="I5" s="55"/>
      <c r="J5" s="55"/>
      <c r="M5" t="s">
        <v>266</v>
      </c>
      <c r="N5">
        <v>2.9649999999999999</v>
      </c>
      <c r="O5">
        <v>0.28899999999999998</v>
      </c>
      <c r="P5">
        <v>10.25</v>
      </c>
      <c r="Q5">
        <v>0</v>
      </c>
    </row>
    <row r="6" spans="1:17" x14ac:dyDescent="0.25">
      <c r="A6" s="7">
        <v>5</v>
      </c>
      <c r="B6" s="55"/>
      <c r="C6" s="55"/>
      <c r="D6" s="55"/>
      <c r="H6" s="55"/>
      <c r="I6" s="55"/>
      <c r="J6" s="55"/>
      <c r="M6" t="s">
        <v>267</v>
      </c>
      <c r="N6">
        <v>9.9339999999999993</v>
      </c>
      <c r="O6">
        <v>1.2949999999999999</v>
      </c>
      <c r="P6">
        <v>7.6719999999999997</v>
      </c>
      <c r="Q6">
        <v>0</v>
      </c>
    </row>
    <row r="7" spans="1:17" x14ac:dyDescent="0.25">
      <c r="A7" s="7">
        <v>6</v>
      </c>
      <c r="B7" s="55"/>
      <c r="C7" s="55"/>
      <c r="D7" s="55"/>
      <c r="H7" s="55"/>
      <c r="I7" s="55"/>
      <c r="J7" s="55"/>
      <c r="M7" t="s">
        <v>268</v>
      </c>
      <c r="N7">
        <v>2.883</v>
      </c>
      <c r="O7">
        <v>0.66600000000000004</v>
      </c>
      <c r="P7">
        <v>4.3310000000000004</v>
      </c>
      <c r="Q7">
        <v>0</v>
      </c>
    </row>
    <row r="8" spans="1:17" x14ac:dyDescent="0.25">
      <c r="A8" s="7">
        <v>7</v>
      </c>
      <c r="B8" s="55"/>
      <c r="C8" s="55"/>
      <c r="D8" s="55"/>
      <c r="H8" s="55"/>
      <c r="I8" s="55"/>
      <c r="J8" s="55"/>
      <c r="M8" t="s">
        <v>269</v>
      </c>
      <c r="N8">
        <v>6.3449999999999998</v>
      </c>
      <c r="O8">
        <v>0.61099999999999999</v>
      </c>
      <c r="P8">
        <v>10.375999999999999</v>
      </c>
      <c r="Q8">
        <v>0</v>
      </c>
    </row>
    <row r="9" spans="1:17" x14ac:dyDescent="0.25">
      <c r="A9" s="7">
        <v>8</v>
      </c>
      <c r="B9" s="55"/>
      <c r="C9" s="55"/>
      <c r="D9" s="55"/>
      <c r="H9" s="55"/>
      <c r="I9" s="55"/>
      <c r="J9" s="55"/>
      <c r="M9" t="s">
        <v>270</v>
      </c>
      <c r="N9">
        <v>6.2519999999999998</v>
      </c>
      <c r="O9">
        <v>0.72</v>
      </c>
      <c r="P9">
        <v>8.6809999999999992</v>
      </c>
      <c r="Q9">
        <v>0</v>
      </c>
    </row>
    <row r="10" spans="1:17" x14ac:dyDescent="0.25">
      <c r="A10" s="7">
        <v>9</v>
      </c>
      <c r="B10">
        <v>2.375</v>
      </c>
      <c r="C10">
        <v>2.1619999999999999</v>
      </c>
      <c r="D10">
        <v>3.7240000000000002</v>
      </c>
      <c r="H10" s="55"/>
      <c r="I10" s="55"/>
      <c r="J10" s="55"/>
      <c r="M10" t="s">
        <v>271</v>
      </c>
      <c r="N10">
        <v>6.9240000000000004</v>
      </c>
      <c r="O10">
        <v>0.29299999999999998</v>
      </c>
      <c r="P10">
        <v>23.614999999999998</v>
      </c>
      <c r="Q10">
        <v>0</v>
      </c>
    </row>
    <row r="11" spans="1:17" x14ac:dyDescent="0.25">
      <c r="A11" s="7">
        <v>10</v>
      </c>
      <c r="B11">
        <v>2.9649999999999999</v>
      </c>
      <c r="C11">
        <v>2.3879999999999999</v>
      </c>
      <c r="D11">
        <v>4.8</v>
      </c>
      <c r="H11" s="55"/>
      <c r="I11" s="55"/>
      <c r="J11" s="55"/>
      <c r="M11" t="s">
        <v>272</v>
      </c>
      <c r="N11">
        <v>10.532</v>
      </c>
      <c r="O11">
        <v>0.58099999999999996</v>
      </c>
      <c r="P11">
        <v>18.117000000000001</v>
      </c>
      <c r="Q11">
        <v>0</v>
      </c>
    </row>
    <row r="12" spans="1:17" x14ac:dyDescent="0.25">
      <c r="A12" s="7">
        <v>11</v>
      </c>
      <c r="B12">
        <v>9.9339999999999993</v>
      </c>
      <c r="C12">
        <v>14.702</v>
      </c>
      <c r="D12">
        <v>17.308</v>
      </c>
      <c r="H12" s="55"/>
      <c r="I12" s="55"/>
      <c r="J12" s="55"/>
      <c r="M12" t="s">
        <v>273</v>
      </c>
      <c r="N12">
        <v>5.9210000000000003</v>
      </c>
      <c r="O12">
        <v>0.255</v>
      </c>
      <c r="P12">
        <v>23.265000000000001</v>
      </c>
      <c r="Q12">
        <v>0</v>
      </c>
    </row>
    <row r="13" spans="1:17" x14ac:dyDescent="0.25">
      <c r="A13" s="7">
        <v>12</v>
      </c>
      <c r="B13">
        <v>2.883</v>
      </c>
      <c r="C13">
        <v>1.1990000000000001</v>
      </c>
      <c r="D13">
        <v>3.21</v>
      </c>
      <c r="H13" s="55"/>
      <c r="I13" s="55"/>
      <c r="J13" s="55"/>
      <c r="M13" t="s">
        <v>274</v>
      </c>
      <c r="N13">
        <v>9.5470000000000006</v>
      </c>
      <c r="O13">
        <v>0.45100000000000001</v>
      </c>
      <c r="P13">
        <v>21.161000000000001</v>
      </c>
      <c r="Q13">
        <v>0</v>
      </c>
    </row>
    <row r="14" spans="1:17" x14ac:dyDescent="0.25">
      <c r="A14" s="7">
        <v>13</v>
      </c>
      <c r="B14">
        <v>6.3449999999999998</v>
      </c>
      <c r="C14">
        <v>10.535</v>
      </c>
      <c r="D14">
        <v>12.545</v>
      </c>
      <c r="H14" s="55"/>
      <c r="I14" s="55"/>
      <c r="J14" s="55"/>
      <c r="M14" t="s">
        <v>275</v>
      </c>
      <c r="N14">
        <v>5.1340000000000003</v>
      </c>
      <c r="O14">
        <v>0.22600000000000001</v>
      </c>
      <c r="P14">
        <v>22.745999999999999</v>
      </c>
      <c r="Q14">
        <v>0</v>
      </c>
    </row>
    <row r="15" spans="1:17" x14ac:dyDescent="0.25">
      <c r="A15" s="7">
        <v>14</v>
      </c>
      <c r="B15">
        <v>6.2519999999999998</v>
      </c>
      <c r="C15">
        <v>8.9849999999999994</v>
      </c>
      <c r="D15">
        <v>10.71</v>
      </c>
      <c r="H15" s="55"/>
      <c r="I15" s="55"/>
      <c r="J15" s="55"/>
      <c r="M15" t="s">
        <v>276</v>
      </c>
      <c r="N15">
        <v>4.0940000000000003</v>
      </c>
      <c r="O15">
        <v>0.153</v>
      </c>
      <c r="P15">
        <v>26.677</v>
      </c>
      <c r="Q15">
        <v>0</v>
      </c>
    </row>
    <row r="16" spans="1:17" x14ac:dyDescent="0.25">
      <c r="A16" s="7">
        <v>15</v>
      </c>
      <c r="B16">
        <v>6.9240000000000004</v>
      </c>
      <c r="C16">
        <v>11.722</v>
      </c>
      <c r="D16">
        <v>14.566000000000001</v>
      </c>
      <c r="H16" s="55">
        <v>5.8129999999999997</v>
      </c>
      <c r="I16" s="55">
        <v>8.1839999999999993</v>
      </c>
      <c r="J16" s="55">
        <v>11.204000000000001</v>
      </c>
      <c r="M16" t="s">
        <v>277</v>
      </c>
      <c r="N16">
        <v>5.6660000000000004</v>
      </c>
      <c r="O16">
        <v>0.19400000000000001</v>
      </c>
      <c r="P16">
        <v>29.216000000000001</v>
      </c>
      <c r="Q16">
        <v>0</v>
      </c>
    </row>
    <row r="17" spans="1:17" x14ac:dyDescent="0.25">
      <c r="A17" s="7">
        <v>16</v>
      </c>
      <c r="B17">
        <v>10.532</v>
      </c>
      <c r="C17">
        <v>20.905999999999999</v>
      </c>
      <c r="D17">
        <v>22.204999999999998</v>
      </c>
      <c r="H17" s="55">
        <v>8.0950000000000006</v>
      </c>
      <c r="I17" s="55">
        <v>14.206</v>
      </c>
      <c r="J17" s="55">
        <v>15.492000000000001</v>
      </c>
      <c r="M17" t="s">
        <v>278</v>
      </c>
      <c r="N17">
        <v>3.7839999999999998</v>
      </c>
      <c r="O17">
        <v>0.159</v>
      </c>
      <c r="P17">
        <v>23.733000000000001</v>
      </c>
      <c r="Q17">
        <v>0</v>
      </c>
    </row>
    <row r="18" spans="1:17" x14ac:dyDescent="0.25">
      <c r="A18" s="7">
        <v>17</v>
      </c>
      <c r="B18">
        <v>5.9210000000000003</v>
      </c>
      <c r="C18">
        <v>10.448</v>
      </c>
      <c r="D18">
        <v>12.077999999999999</v>
      </c>
      <c r="H18" s="55">
        <v>4.6340000000000003</v>
      </c>
      <c r="I18" s="55">
        <v>6.77</v>
      </c>
      <c r="J18" s="55">
        <v>8.44</v>
      </c>
      <c r="M18" t="s">
        <v>279</v>
      </c>
      <c r="N18">
        <v>13.897</v>
      </c>
      <c r="O18">
        <v>0.57499999999999996</v>
      </c>
      <c r="P18">
        <v>24.15</v>
      </c>
      <c r="Q18">
        <v>0</v>
      </c>
    </row>
    <row r="19" spans="1:17" x14ac:dyDescent="0.25">
      <c r="A19" s="7">
        <v>18</v>
      </c>
      <c r="B19">
        <v>9.5470000000000006</v>
      </c>
      <c r="C19">
        <v>19.667999999999999</v>
      </c>
      <c r="D19">
        <v>20.899000000000001</v>
      </c>
      <c r="H19" s="55">
        <v>7.585</v>
      </c>
      <c r="I19" s="55">
        <v>14.108000000000001</v>
      </c>
      <c r="J19" s="55">
        <v>15.319000000000001</v>
      </c>
      <c r="M19" t="s">
        <v>280</v>
      </c>
      <c r="N19">
        <v>9.4860000000000007</v>
      </c>
      <c r="O19">
        <v>0.26700000000000002</v>
      </c>
      <c r="P19">
        <v>35.523000000000003</v>
      </c>
      <c r="Q19">
        <v>0</v>
      </c>
    </row>
    <row r="20" spans="1:17" x14ac:dyDescent="0.25">
      <c r="A20" s="7">
        <v>19</v>
      </c>
      <c r="B20">
        <v>5.1340000000000003</v>
      </c>
      <c r="C20">
        <v>9.41</v>
      </c>
      <c r="D20">
        <v>11.468999999999999</v>
      </c>
      <c r="H20" s="55">
        <v>4.2839999999999998</v>
      </c>
      <c r="I20" s="55">
        <v>6.8289999999999997</v>
      </c>
      <c r="J20" s="55">
        <v>8.8949999999999996</v>
      </c>
      <c r="M20" t="s">
        <v>281</v>
      </c>
      <c r="N20">
        <v>8.8580000000000005</v>
      </c>
      <c r="O20">
        <v>0.27900000000000003</v>
      </c>
      <c r="P20">
        <v>31.747</v>
      </c>
      <c r="Q20">
        <v>0</v>
      </c>
    </row>
    <row r="21" spans="1:17" x14ac:dyDescent="0.25">
      <c r="A21" s="7">
        <v>20</v>
      </c>
      <c r="B21">
        <v>4.0940000000000003</v>
      </c>
      <c r="C21">
        <v>7.8470000000000004</v>
      </c>
      <c r="D21">
        <v>9.3729999999999993</v>
      </c>
      <c r="H21" s="55">
        <v>3.4279999999999999</v>
      </c>
      <c r="I21" s="55">
        <v>5.8170000000000002</v>
      </c>
      <c r="J21" s="55">
        <v>7.3460000000000001</v>
      </c>
      <c r="M21" t="s">
        <v>282</v>
      </c>
      <c r="N21">
        <v>7.2919999999999998</v>
      </c>
      <c r="O21">
        <v>0.23100000000000001</v>
      </c>
      <c r="P21">
        <v>31.565999999999999</v>
      </c>
      <c r="Q21">
        <v>0</v>
      </c>
    </row>
    <row r="22" spans="1:17" x14ac:dyDescent="0.25">
      <c r="A22" s="7">
        <v>21</v>
      </c>
      <c r="B22">
        <v>5.6660000000000004</v>
      </c>
      <c r="C22">
        <v>11.028</v>
      </c>
      <c r="D22">
        <v>13.058999999999999</v>
      </c>
      <c r="H22" s="55">
        <v>4.75</v>
      </c>
      <c r="I22" s="55">
        <v>8.2249999999999996</v>
      </c>
      <c r="J22" s="55">
        <v>10.266999999999999</v>
      </c>
      <c r="M22" t="s">
        <v>283</v>
      </c>
      <c r="N22">
        <v>5.6879999999999997</v>
      </c>
      <c r="O22">
        <v>0.22900000000000001</v>
      </c>
      <c r="P22">
        <v>24.81</v>
      </c>
      <c r="Q22">
        <v>0</v>
      </c>
    </row>
    <row r="23" spans="1:17" x14ac:dyDescent="0.25">
      <c r="A23" s="7">
        <v>22</v>
      </c>
      <c r="B23">
        <v>3.7839999999999998</v>
      </c>
      <c r="C23">
        <v>5.9829999999999997</v>
      </c>
      <c r="D23">
        <v>8.5449999999999999</v>
      </c>
      <c r="H23" s="55">
        <v>3.173</v>
      </c>
      <c r="I23" s="55">
        <v>4.1139999999999999</v>
      </c>
      <c r="J23" s="55">
        <v>6.6829999999999998</v>
      </c>
      <c r="M23" t="s">
        <v>284</v>
      </c>
      <c r="N23">
        <v>15.340999999999999</v>
      </c>
      <c r="O23">
        <v>0.60499999999999998</v>
      </c>
      <c r="P23">
        <v>25.343</v>
      </c>
      <c r="Q23">
        <v>0</v>
      </c>
    </row>
    <row r="24" spans="1:17" x14ac:dyDescent="0.25">
      <c r="A24" s="7">
        <v>23</v>
      </c>
      <c r="B24">
        <v>13.897</v>
      </c>
      <c r="C24">
        <v>35.365000000000002</v>
      </c>
      <c r="D24">
        <v>36.231999999999999</v>
      </c>
      <c r="H24" s="55">
        <v>11.56</v>
      </c>
      <c r="I24" s="55">
        <v>28.312999999999999</v>
      </c>
      <c r="J24" s="55">
        <v>29.18</v>
      </c>
      <c r="M24" t="s">
        <v>285</v>
      </c>
      <c r="N24">
        <v>11.622999999999999</v>
      </c>
      <c r="O24">
        <v>0.27700000000000002</v>
      </c>
      <c r="P24">
        <v>42.005000000000003</v>
      </c>
      <c r="Q24">
        <v>0</v>
      </c>
    </row>
    <row r="25" spans="1:17" x14ac:dyDescent="0.25">
      <c r="A25" s="7">
        <v>24</v>
      </c>
      <c r="B25">
        <v>9.4860000000000007</v>
      </c>
      <c r="C25">
        <v>21.009</v>
      </c>
      <c r="D25">
        <v>24.015000000000001</v>
      </c>
      <c r="H25" s="55">
        <v>7.9480000000000004</v>
      </c>
      <c r="I25" s="55">
        <v>16.317</v>
      </c>
      <c r="J25" s="55">
        <v>19.338999999999999</v>
      </c>
      <c r="M25" t="s">
        <v>286</v>
      </c>
      <c r="N25">
        <v>4.9160000000000004</v>
      </c>
      <c r="O25">
        <v>0.14699999999999999</v>
      </c>
      <c r="P25">
        <v>33.412999999999997</v>
      </c>
      <c r="Q25">
        <v>0</v>
      </c>
    </row>
    <row r="26" spans="1:17" x14ac:dyDescent="0.25">
      <c r="A26" s="7">
        <v>25</v>
      </c>
      <c r="B26">
        <v>8.8580000000000005</v>
      </c>
      <c r="C26">
        <v>22.495999999999999</v>
      </c>
      <c r="D26">
        <v>24.009</v>
      </c>
      <c r="H26" s="55">
        <v>7.3520000000000003</v>
      </c>
      <c r="I26" s="55">
        <v>17.943000000000001</v>
      </c>
      <c r="J26" s="55">
        <v>19.454999999999998</v>
      </c>
      <c r="M26" t="s">
        <v>287</v>
      </c>
      <c r="N26">
        <v>12.374000000000001</v>
      </c>
      <c r="O26">
        <v>0.30199999999999999</v>
      </c>
      <c r="P26">
        <v>41.027000000000001</v>
      </c>
      <c r="Q26">
        <v>0</v>
      </c>
    </row>
    <row r="27" spans="1:17" x14ac:dyDescent="0.25">
      <c r="A27" s="7">
        <v>26</v>
      </c>
      <c r="B27">
        <v>7.2919999999999998</v>
      </c>
      <c r="C27">
        <v>18.009</v>
      </c>
      <c r="D27">
        <v>19.606999999999999</v>
      </c>
      <c r="H27" s="55">
        <v>6.0720000000000001</v>
      </c>
      <c r="I27" s="55">
        <v>14.31</v>
      </c>
      <c r="J27" s="55">
        <v>15.909000000000001</v>
      </c>
      <c r="M27" t="s">
        <v>288</v>
      </c>
      <c r="N27">
        <v>5.0949999999999998</v>
      </c>
      <c r="O27">
        <v>0.14099999999999999</v>
      </c>
      <c r="P27">
        <v>36.058</v>
      </c>
      <c r="Q27">
        <v>0</v>
      </c>
    </row>
    <row r="28" spans="1:17" x14ac:dyDescent="0.25">
      <c r="A28" s="7">
        <v>27</v>
      </c>
      <c r="B28">
        <v>5.6879999999999997</v>
      </c>
      <c r="C28">
        <v>13.93</v>
      </c>
      <c r="D28">
        <v>16.123999999999999</v>
      </c>
      <c r="H28" s="55">
        <v>4.7389999999999999</v>
      </c>
      <c r="I28" s="55">
        <v>11.051</v>
      </c>
      <c r="J28" s="55">
        <v>13.247</v>
      </c>
      <c r="M28" t="s">
        <v>289</v>
      </c>
      <c r="N28">
        <v>18.725000000000001</v>
      </c>
      <c r="O28">
        <v>0.51200000000000001</v>
      </c>
      <c r="P28">
        <v>36.590000000000003</v>
      </c>
      <c r="Q28">
        <v>0</v>
      </c>
    </row>
    <row r="29" spans="1:17" x14ac:dyDescent="0.25">
      <c r="A29" s="7">
        <v>28</v>
      </c>
      <c r="B29">
        <v>15.340999999999999</v>
      </c>
      <c r="C29">
        <v>41.593000000000004</v>
      </c>
      <c r="D29">
        <v>43.661000000000001</v>
      </c>
      <c r="H29" s="55">
        <v>12.811999999999999</v>
      </c>
      <c r="I29" s="55">
        <v>33.915999999999997</v>
      </c>
      <c r="J29" s="55">
        <v>35.988</v>
      </c>
      <c r="M29" t="s">
        <v>290</v>
      </c>
      <c r="N29">
        <v>15.179</v>
      </c>
      <c r="O29">
        <v>0.379</v>
      </c>
      <c r="P29">
        <v>40.098999999999997</v>
      </c>
      <c r="Q29">
        <v>0</v>
      </c>
    </row>
    <row r="30" spans="1:17" x14ac:dyDescent="0.25">
      <c r="A30" s="7">
        <v>29</v>
      </c>
      <c r="B30">
        <v>11.622999999999999</v>
      </c>
      <c r="C30">
        <v>32.451999999999998</v>
      </c>
      <c r="D30">
        <v>34.494999999999997</v>
      </c>
      <c r="H30" s="55">
        <v>9.7129999999999992</v>
      </c>
      <c r="I30" s="55">
        <v>26.652000000000001</v>
      </c>
      <c r="J30" s="55">
        <v>28.702000000000002</v>
      </c>
      <c r="M30" t="s">
        <v>291</v>
      </c>
      <c r="N30">
        <v>8.2140000000000004</v>
      </c>
      <c r="O30">
        <v>0.20699999999999999</v>
      </c>
      <c r="P30">
        <v>39.765999999999998</v>
      </c>
      <c r="Q30">
        <v>0</v>
      </c>
    </row>
    <row r="31" spans="1:17" x14ac:dyDescent="0.25">
      <c r="A31" s="7">
        <v>30</v>
      </c>
      <c r="B31">
        <v>4.9160000000000004</v>
      </c>
      <c r="C31">
        <v>12.787000000000001</v>
      </c>
      <c r="D31">
        <v>14.268000000000001</v>
      </c>
      <c r="H31" s="55">
        <v>4.1079999999999997</v>
      </c>
      <c r="I31" s="55">
        <v>10.337</v>
      </c>
      <c r="J31" s="55">
        <v>11.821</v>
      </c>
      <c r="M31" t="s">
        <v>292</v>
      </c>
      <c r="N31">
        <v>13.358000000000001</v>
      </c>
      <c r="O31">
        <v>0.32700000000000001</v>
      </c>
      <c r="P31">
        <v>40.82</v>
      </c>
      <c r="Q31">
        <v>0</v>
      </c>
    </row>
    <row r="32" spans="1:17" x14ac:dyDescent="0.25">
      <c r="A32" s="7">
        <v>31</v>
      </c>
      <c r="B32">
        <v>12.374000000000001</v>
      </c>
      <c r="C32">
        <v>35.194000000000003</v>
      </c>
      <c r="D32">
        <v>36.75</v>
      </c>
      <c r="H32" s="55">
        <v>10.303000000000001</v>
      </c>
      <c r="I32" s="55">
        <v>28.911999999999999</v>
      </c>
      <c r="J32" s="55">
        <v>30.471</v>
      </c>
      <c r="M32" t="s">
        <v>293</v>
      </c>
      <c r="N32">
        <v>11.621</v>
      </c>
      <c r="O32">
        <v>0.27900000000000003</v>
      </c>
      <c r="P32">
        <v>41.584000000000003</v>
      </c>
      <c r="Q32">
        <v>0</v>
      </c>
    </row>
    <row r="33" spans="1:17" x14ac:dyDescent="0.25">
      <c r="A33" s="7">
        <v>32</v>
      </c>
      <c r="B33">
        <v>5.0949999999999998</v>
      </c>
      <c r="C33">
        <v>13.839</v>
      </c>
      <c r="D33">
        <v>15.279</v>
      </c>
      <c r="H33" s="55">
        <v>4.2439999999999998</v>
      </c>
      <c r="I33" s="55">
        <v>11.254</v>
      </c>
      <c r="J33" s="55">
        <v>12.696</v>
      </c>
      <c r="M33" t="s">
        <v>294</v>
      </c>
      <c r="N33">
        <v>4.7480000000000002</v>
      </c>
      <c r="O33">
        <v>0.14599999999999999</v>
      </c>
      <c r="P33">
        <v>32.466000000000001</v>
      </c>
      <c r="Q33">
        <v>0</v>
      </c>
    </row>
    <row r="34" spans="1:17" x14ac:dyDescent="0.25">
      <c r="A34" s="7">
        <v>33</v>
      </c>
      <c r="B34">
        <v>18.725000000000001</v>
      </c>
      <c r="C34">
        <v>53.72</v>
      </c>
      <c r="D34">
        <v>56.418999999999997</v>
      </c>
      <c r="H34" s="55">
        <v>15.571</v>
      </c>
      <c r="I34" s="55">
        <v>44.151000000000003</v>
      </c>
      <c r="J34" s="55">
        <v>46.847999999999999</v>
      </c>
      <c r="M34" t="s">
        <v>295</v>
      </c>
      <c r="N34">
        <v>14.1</v>
      </c>
      <c r="O34">
        <v>0.44600000000000001</v>
      </c>
      <c r="P34">
        <v>31.606999999999999</v>
      </c>
      <c r="Q34">
        <v>0</v>
      </c>
    </row>
    <row r="35" spans="1:17" x14ac:dyDescent="0.25">
      <c r="A35" s="7">
        <v>34</v>
      </c>
      <c r="B35">
        <v>15.179</v>
      </c>
      <c r="C35">
        <v>42.832999999999998</v>
      </c>
      <c r="D35">
        <v>45.703000000000003</v>
      </c>
      <c r="H35" s="55">
        <v>12.657999999999999</v>
      </c>
      <c r="I35" s="55">
        <v>35.19</v>
      </c>
      <c r="J35" s="55">
        <v>38.054000000000002</v>
      </c>
      <c r="M35" t="s">
        <v>296</v>
      </c>
      <c r="N35">
        <v>12.157</v>
      </c>
      <c r="O35">
        <v>0.39800000000000002</v>
      </c>
      <c r="P35">
        <v>30.547000000000001</v>
      </c>
      <c r="Q35">
        <v>0</v>
      </c>
    </row>
    <row r="36" spans="1:17" x14ac:dyDescent="0.25">
      <c r="A36" s="7">
        <v>35</v>
      </c>
      <c r="B36">
        <v>8.2140000000000004</v>
      </c>
      <c r="C36">
        <v>24.114999999999998</v>
      </c>
      <c r="D36">
        <v>25.596</v>
      </c>
      <c r="H36" s="55">
        <v>6.8559999999999999</v>
      </c>
      <c r="I36" s="55">
        <v>19.988</v>
      </c>
      <c r="J36" s="55">
        <v>21.474</v>
      </c>
      <c r="M36" t="s">
        <v>297</v>
      </c>
      <c r="N36">
        <v>6.36</v>
      </c>
      <c r="O36">
        <v>0.23499999999999999</v>
      </c>
      <c r="P36">
        <v>27.084</v>
      </c>
      <c r="Q36">
        <v>0</v>
      </c>
    </row>
    <row r="37" spans="1:17" x14ac:dyDescent="0.25">
      <c r="A37" s="7">
        <v>36</v>
      </c>
      <c r="B37">
        <v>13.358000000000001</v>
      </c>
      <c r="C37">
        <v>39.872</v>
      </c>
      <c r="D37">
        <v>41.892000000000003</v>
      </c>
      <c r="H37" s="55">
        <v>11.066000000000001</v>
      </c>
      <c r="I37" s="55">
        <v>32.9</v>
      </c>
      <c r="J37" s="55">
        <v>34.914999999999999</v>
      </c>
      <c r="M37" t="s">
        <v>298</v>
      </c>
      <c r="N37">
        <v>13.166</v>
      </c>
      <c r="O37">
        <v>0.41</v>
      </c>
      <c r="P37">
        <v>32.076000000000001</v>
      </c>
      <c r="Q37">
        <v>0</v>
      </c>
    </row>
    <row r="38" spans="1:17" x14ac:dyDescent="0.25">
      <c r="A38" s="7">
        <v>37</v>
      </c>
      <c r="B38">
        <v>11.621</v>
      </c>
      <c r="C38">
        <v>35.203000000000003</v>
      </c>
      <c r="D38">
        <v>36.926000000000002</v>
      </c>
      <c r="H38" s="55">
        <v>9.6229999999999993</v>
      </c>
      <c r="I38" s="55">
        <v>29.122</v>
      </c>
      <c r="J38" s="55">
        <v>30.844000000000001</v>
      </c>
      <c r="M38" t="s">
        <v>299</v>
      </c>
      <c r="N38">
        <v>17.077999999999999</v>
      </c>
      <c r="O38">
        <v>0.57899999999999996</v>
      </c>
      <c r="P38">
        <v>29.498000000000001</v>
      </c>
      <c r="Q38">
        <v>0</v>
      </c>
    </row>
    <row r="39" spans="1:17" x14ac:dyDescent="0.25">
      <c r="A39" s="7">
        <v>38</v>
      </c>
      <c r="B39">
        <v>4.7480000000000002</v>
      </c>
      <c r="C39">
        <v>12.422000000000001</v>
      </c>
      <c r="D39">
        <v>14.59</v>
      </c>
      <c r="H39" s="55">
        <v>3.9740000000000002</v>
      </c>
      <c r="I39" s="55">
        <v>10.08</v>
      </c>
      <c r="J39" s="55">
        <v>12.244999999999999</v>
      </c>
      <c r="M39" t="s">
        <v>300</v>
      </c>
      <c r="N39">
        <v>13.34</v>
      </c>
      <c r="O39">
        <v>0.40400000000000003</v>
      </c>
      <c r="P39">
        <v>32.996000000000002</v>
      </c>
      <c r="Q39">
        <v>0</v>
      </c>
    </row>
    <row r="40" spans="1:17" x14ac:dyDescent="0.25">
      <c r="A40" s="7">
        <v>39</v>
      </c>
      <c r="B40">
        <v>14.1</v>
      </c>
      <c r="C40">
        <v>44.463999999999999</v>
      </c>
      <c r="D40">
        <v>47.302</v>
      </c>
      <c r="H40" s="55">
        <v>10.122999999999999</v>
      </c>
      <c r="I40" s="55">
        <v>29.593</v>
      </c>
      <c r="J40" s="55">
        <v>33.033000000000001</v>
      </c>
      <c r="M40" t="s">
        <v>301</v>
      </c>
      <c r="N40">
        <v>9.99</v>
      </c>
      <c r="O40">
        <v>0.52200000000000002</v>
      </c>
      <c r="P40">
        <v>19.123000000000001</v>
      </c>
      <c r="Q40">
        <v>0</v>
      </c>
    </row>
    <row r="41" spans="1:17" x14ac:dyDescent="0.25">
      <c r="A41" s="7">
        <v>40</v>
      </c>
      <c r="B41">
        <v>12.157</v>
      </c>
      <c r="C41">
        <v>35.783000000000001</v>
      </c>
      <c r="D41">
        <v>39.218000000000004</v>
      </c>
      <c r="H41" s="55">
        <v>5.298</v>
      </c>
      <c r="I41" s="55">
        <v>14.606999999999999</v>
      </c>
      <c r="J41" s="55">
        <v>17.056999999999999</v>
      </c>
      <c r="M41" t="s">
        <v>302</v>
      </c>
      <c r="N41">
        <v>6.6109999999999998</v>
      </c>
      <c r="O41">
        <v>0.30499999999999999</v>
      </c>
      <c r="P41">
        <v>21.667000000000002</v>
      </c>
      <c r="Q41">
        <v>0</v>
      </c>
    </row>
    <row r="42" spans="1:17" x14ac:dyDescent="0.25">
      <c r="A42" s="7">
        <v>41</v>
      </c>
      <c r="B42">
        <v>6.36</v>
      </c>
      <c r="C42">
        <v>17.838000000000001</v>
      </c>
      <c r="D42">
        <v>20.285</v>
      </c>
      <c r="H42" s="55">
        <v>10.96</v>
      </c>
      <c r="I42" s="55">
        <v>34.253</v>
      </c>
      <c r="J42" s="55">
        <v>36.351999999999997</v>
      </c>
      <c r="M42" t="s">
        <v>303</v>
      </c>
      <c r="N42">
        <v>5.75</v>
      </c>
      <c r="O42">
        <v>0.30299999999999999</v>
      </c>
      <c r="P42">
        <v>18.997</v>
      </c>
      <c r="Q42">
        <v>0</v>
      </c>
    </row>
    <row r="43" spans="1:17" x14ac:dyDescent="0.25">
      <c r="A43" s="7">
        <v>42</v>
      </c>
      <c r="B43">
        <v>13.166</v>
      </c>
      <c r="C43">
        <v>40.966000000000001</v>
      </c>
      <c r="D43">
        <v>43.061999999999998</v>
      </c>
      <c r="H43" s="55">
        <v>14.223000000000001</v>
      </c>
      <c r="I43" s="55">
        <v>44.500999999999998</v>
      </c>
      <c r="J43" s="55">
        <v>47.542999999999999</v>
      </c>
      <c r="M43" t="s">
        <v>304</v>
      </c>
      <c r="N43">
        <v>7.4989999999999997</v>
      </c>
      <c r="O43">
        <v>0.36799999999999999</v>
      </c>
      <c r="P43">
        <v>20.388000000000002</v>
      </c>
      <c r="Q43">
        <v>0</v>
      </c>
    </row>
    <row r="44" spans="1:17" x14ac:dyDescent="0.25">
      <c r="A44" s="7">
        <v>43</v>
      </c>
      <c r="B44">
        <v>17.077999999999999</v>
      </c>
      <c r="C44">
        <v>53.188000000000002</v>
      </c>
      <c r="D44">
        <v>56.225000000000001</v>
      </c>
      <c r="H44" s="55">
        <v>11.108000000000001</v>
      </c>
      <c r="I44" s="55">
        <v>35.222999999999999</v>
      </c>
      <c r="J44" s="55">
        <v>37.841999999999999</v>
      </c>
      <c r="M44" t="s">
        <v>305</v>
      </c>
      <c r="N44">
        <v>2.7370000000000001</v>
      </c>
      <c r="O44">
        <v>0.41099999999999998</v>
      </c>
      <c r="P44">
        <v>6.6589999999999998</v>
      </c>
      <c r="Q44">
        <v>0</v>
      </c>
    </row>
    <row r="45" spans="1:17" x14ac:dyDescent="0.25">
      <c r="A45" s="7">
        <v>44</v>
      </c>
      <c r="B45">
        <v>13.34</v>
      </c>
      <c r="C45">
        <v>42.014000000000003</v>
      </c>
      <c r="D45">
        <v>44.633000000000003</v>
      </c>
      <c r="H45" s="55">
        <v>11.747</v>
      </c>
      <c r="I45" s="55">
        <v>37.305</v>
      </c>
      <c r="J45" s="55">
        <v>40.146999999999998</v>
      </c>
      <c r="M45" t="s">
        <v>306</v>
      </c>
      <c r="N45">
        <v>7.2649999999999997</v>
      </c>
      <c r="O45">
        <v>0.629</v>
      </c>
      <c r="P45">
        <v>11.548</v>
      </c>
      <c r="Q45">
        <v>0</v>
      </c>
    </row>
    <row r="46" spans="1:17" x14ac:dyDescent="0.25">
      <c r="A46" s="7">
        <v>45</v>
      </c>
      <c r="B46">
        <v>9.99</v>
      </c>
      <c r="C46">
        <v>31.843</v>
      </c>
      <c r="D46">
        <v>34.076999999999998</v>
      </c>
      <c r="H46" s="55">
        <v>8.3239999999999998</v>
      </c>
      <c r="I46" s="55">
        <v>26.774999999999999</v>
      </c>
      <c r="J46" s="55">
        <v>29.013000000000002</v>
      </c>
      <c r="M46" t="s">
        <v>307</v>
      </c>
      <c r="N46">
        <v>7.734</v>
      </c>
      <c r="O46">
        <v>0.72199999999999998</v>
      </c>
      <c r="P46">
        <v>10.717000000000001</v>
      </c>
      <c r="Q46">
        <v>0</v>
      </c>
    </row>
    <row r="47" spans="1:17" x14ac:dyDescent="0.25">
      <c r="A47" s="7">
        <v>46</v>
      </c>
      <c r="B47">
        <v>6.6109999999999998</v>
      </c>
      <c r="C47">
        <v>20.766999999999999</v>
      </c>
      <c r="D47">
        <v>23.201000000000001</v>
      </c>
      <c r="H47" s="55">
        <v>5.524</v>
      </c>
      <c r="I47" s="55">
        <v>17.463999999999999</v>
      </c>
      <c r="J47" s="55">
        <v>19.902000000000001</v>
      </c>
      <c r="M47" t="s">
        <v>308</v>
      </c>
      <c r="N47">
        <v>9.0860000000000003</v>
      </c>
      <c r="O47">
        <v>0.81</v>
      </c>
      <c r="P47">
        <v>11.211</v>
      </c>
      <c r="Q47">
        <v>0</v>
      </c>
    </row>
    <row r="48" spans="1:17" x14ac:dyDescent="0.25">
      <c r="A48" s="7">
        <v>47</v>
      </c>
      <c r="B48">
        <v>5.75</v>
      </c>
      <c r="C48">
        <v>17.975000000000001</v>
      </c>
      <c r="D48">
        <v>20.27</v>
      </c>
      <c r="H48" s="55">
        <v>4.7809999999999997</v>
      </c>
      <c r="I48" s="55">
        <v>15.023999999999999</v>
      </c>
      <c r="J48" s="55">
        <v>17.317</v>
      </c>
    </row>
    <row r="49" spans="1:18" x14ac:dyDescent="0.25">
      <c r="A49" s="7">
        <v>48</v>
      </c>
      <c r="B49">
        <v>7.4989999999999997</v>
      </c>
      <c r="C49">
        <v>24.472999999999999</v>
      </c>
      <c r="D49">
        <v>26.861999999999998</v>
      </c>
      <c r="H49" s="55">
        <v>6.2</v>
      </c>
      <c r="I49" s="55">
        <v>20.498000000000001</v>
      </c>
      <c r="J49" s="55">
        <v>22.88</v>
      </c>
      <c r="M49" t="s">
        <v>309</v>
      </c>
    </row>
    <row r="50" spans="1:18" x14ac:dyDescent="0.25">
      <c r="A50" s="7">
        <v>49</v>
      </c>
      <c r="B50">
        <v>2.7370000000000001</v>
      </c>
      <c r="C50">
        <v>8.17</v>
      </c>
      <c r="D50">
        <v>9.3000000000000007</v>
      </c>
      <c r="H50" s="55">
        <v>2.3319999999999999</v>
      </c>
      <c r="I50" s="55">
        <v>6.9770000000000003</v>
      </c>
      <c r="J50" s="55">
        <v>8.1059999999999999</v>
      </c>
      <c r="M50" t="s">
        <v>262</v>
      </c>
      <c r="N50">
        <v>2.94</v>
      </c>
      <c r="O50">
        <v>4.0000000000000001E-3</v>
      </c>
      <c r="P50">
        <v>826.31700000000001</v>
      </c>
      <c r="Q50">
        <v>0</v>
      </c>
    </row>
    <row r="51" spans="1:18" x14ac:dyDescent="0.25">
      <c r="A51" s="7">
        <v>50</v>
      </c>
      <c r="B51">
        <v>7.2649999999999997</v>
      </c>
      <c r="C51">
        <v>23.79</v>
      </c>
      <c r="D51">
        <v>26.657</v>
      </c>
      <c r="H51" s="55">
        <v>6.0339999999999998</v>
      </c>
      <c r="I51" s="55">
        <v>20.039000000000001</v>
      </c>
      <c r="J51" s="55">
        <v>22.898</v>
      </c>
    </row>
    <row r="52" spans="1:18" x14ac:dyDescent="0.25">
      <c r="A52" s="7">
        <v>51</v>
      </c>
      <c r="B52">
        <v>7.734</v>
      </c>
      <c r="C52">
        <v>27.83</v>
      </c>
      <c r="D52">
        <v>29.463000000000001</v>
      </c>
      <c r="H52" s="55">
        <v>6.6669999999999998</v>
      </c>
      <c r="I52" s="55">
        <v>24.741</v>
      </c>
      <c r="J52" s="55">
        <v>26.404</v>
      </c>
      <c r="M52" t="s">
        <v>310</v>
      </c>
    </row>
    <row r="53" spans="1:18" x14ac:dyDescent="0.25">
      <c r="A53" s="7">
        <v>52</v>
      </c>
      <c r="B53">
        <v>9.0860000000000003</v>
      </c>
      <c r="C53">
        <v>31.123000000000001</v>
      </c>
      <c r="D53">
        <v>34.255000000000003</v>
      </c>
      <c r="H53" s="55">
        <v>7.6139999999999999</v>
      </c>
      <c r="I53" s="55">
        <v>26.669</v>
      </c>
      <c r="J53" s="55">
        <v>29.811</v>
      </c>
      <c r="M53" t="s">
        <v>264</v>
      </c>
      <c r="N53">
        <v>0</v>
      </c>
      <c r="O53">
        <v>0</v>
      </c>
      <c r="P53">
        <v>999</v>
      </c>
      <c r="Q53">
        <v>999</v>
      </c>
    </row>
    <row r="54" spans="1:18" x14ac:dyDescent="0.25">
      <c r="A54" s="7">
        <v>53</v>
      </c>
      <c r="B54" s="55">
        <v>8.1069999999999993</v>
      </c>
      <c r="C54" s="55">
        <v>29.064</v>
      </c>
      <c r="D54" s="55">
        <v>32.872</v>
      </c>
      <c r="H54" s="55">
        <v>8.1069999999999993</v>
      </c>
      <c r="I54" s="55">
        <v>29.064</v>
      </c>
      <c r="J54" s="55">
        <v>32.872</v>
      </c>
    </row>
    <row r="55" spans="1:18" x14ac:dyDescent="0.25">
      <c r="A55" s="7">
        <v>54</v>
      </c>
      <c r="B55" s="55">
        <v>5.2960000000000003</v>
      </c>
      <c r="C55" s="55">
        <v>19.936</v>
      </c>
      <c r="D55" s="55">
        <v>21.356000000000002</v>
      </c>
      <c r="H55" s="55">
        <v>5.2960000000000003</v>
      </c>
      <c r="I55" s="55">
        <v>19.936</v>
      </c>
      <c r="J55" s="55">
        <v>21.356000000000002</v>
      </c>
      <c r="M55" t="s">
        <v>311</v>
      </c>
    </row>
    <row r="56" spans="1:18" x14ac:dyDescent="0.25">
      <c r="M56" t="s">
        <v>312</v>
      </c>
      <c r="N56">
        <v>2.1619999999999999</v>
      </c>
      <c r="O56">
        <v>0.49</v>
      </c>
      <c r="P56">
        <v>4.41</v>
      </c>
      <c r="Q56">
        <v>0</v>
      </c>
      <c r="R56" t="str">
        <f t="shared" ref="R56:R87" si="0">RIGHT(M56,1)</f>
        <v>1</v>
      </c>
    </row>
    <row r="57" spans="1:18" x14ac:dyDescent="0.25">
      <c r="M57" t="s">
        <v>314</v>
      </c>
      <c r="N57">
        <v>2.3879999999999999</v>
      </c>
      <c r="O57">
        <v>0.51700000000000002</v>
      </c>
      <c r="P57">
        <v>4.6180000000000003</v>
      </c>
      <c r="Q57">
        <v>0</v>
      </c>
      <c r="R57" t="str">
        <f t="shared" si="0"/>
        <v>1</v>
      </c>
    </row>
    <row r="58" spans="1:18" x14ac:dyDescent="0.25">
      <c r="M58" t="s">
        <v>316</v>
      </c>
      <c r="N58">
        <v>14.702</v>
      </c>
      <c r="O58">
        <v>2.1659999999999999</v>
      </c>
      <c r="P58">
        <v>6.7869999999999999</v>
      </c>
      <c r="Q58">
        <v>0</v>
      </c>
      <c r="R58" t="str">
        <f t="shared" si="0"/>
        <v>1</v>
      </c>
    </row>
    <row r="59" spans="1:18" x14ac:dyDescent="0.25">
      <c r="M59" t="s">
        <v>318</v>
      </c>
      <c r="N59">
        <v>1.1990000000000001</v>
      </c>
      <c r="O59">
        <v>1.407</v>
      </c>
      <c r="P59">
        <v>0.85199999999999998</v>
      </c>
      <c r="Q59">
        <v>0.39400000000000002</v>
      </c>
      <c r="R59" t="str">
        <f t="shared" si="0"/>
        <v>1</v>
      </c>
    </row>
    <row r="60" spans="1:18" x14ac:dyDescent="0.25">
      <c r="M60" t="s">
        <v>320</v>
      </c>
      <c r="N60">
        <v>10.535</v>
      </c>
      <c r="O60">
        <v>1.1599999999999999</v>
      </c>
      <c r="P60">
        <v>9.0820000000000007</v>
      </c>
      <c r="Q60">
        <v>0</v>
      </c>
      <c r="R60" t="str">
        <f t="shared" si="0"/>
        <v>1</v>
      </c>
    </row>
    <row r="61" spans="1:18" x14ac:dyDescent="0.25">
      <c r="M61" t="s">
        <v>322</v>
      </c>
      <c r="N61">
        <v>8.9849999999999994</v>
      </c>
      <c r="O61">
        <v>1.3180000000000001</v>
      </c>
      <c r="P61">
        <v>6.82</v>
      </c>
      <c r="Q61">
        <v>0</v>
      </c>
      <c r="R61" t="str">
        <f t="shared" si="0"/>
        <v>1</v>
      </c>
    </row>
    <row r="62" spans="1:18" x14ac:dyDescent="0.25">
      <c r="M62" t="s">
        <v>324</v>
      </c>
      <c r="N62">
        <v>11.722</v>
      </c>
      <c r="O62">
        <v>0.63300000000000001</v>
      </c>
      <c r="P62">
        <v>18.515000000000001</v>
      </c>
      <c r="Q62">
        <v>0</v>
      </c>
      <c r="R62" t="str">
        <f t="shared" si="0"/>
        <v>1</v>
      </c>
    </row>
    <row r="63" spans="1:18" x14ac:dyDescent="0.25">
      <c r="M63" t="s">
        <v>326</v>
      </c>
      <c r="N63">
        <v>20.905999999999999</v>
      </c>
      <c r="O63">
        <v>1.246</v>
      </c>
      <c r="P63">
        <v>16.777999999999999</v>
      </c>
      <c r="Q63">
        <v>0</v>
      </c>
      <c r="R63" t="str">
        <f t="shared" si="0"/>
        <v>1</v>
      </c>
    </row>
    <row r="64" spans="1:18" x14ac:dyDescent="0.25">
      <c r="M64" t="s">
        <v>328</v>
      </c>
      <c r="N64">
        <v>10.448</v>
      </c>
      <c r="O64">
        <v>0.56100000000000005</v>
      </c>
      <c r="P64">
        <v>18.623000000000001</v>
      </c>
      <c r="Q64">
        <v>0</v>
      </c>
      <c r="R64" t="str">
        <f t="shared" si="0"/>
        <v>1</v>
      </c>
    </row>
    <row r="65" spans="13:18" x14ac:dyDescent="0.25">
      <c r="M65" t="s">
        <v>330</v>
      </c>
      <c r="N65">
        <v>19.667999999999999</v>
      </c>
      <c r="O65">
        <v>0.99299999999999999</v>
      </c>
      <c r="P65">
        <v>19.812999999999999</v>
      </c>
      <c r="Q65">
        <v>0</v>
      </c>
      <c r="R65" t="str">
        <f t="shared" si="0"/>
        <v>1</v>
      </c>
    </row>
    <row r="66" spans="13:18" x14ac:dyDescent="0.25">
      <c r="M66" t="s">
        <v>332</v>
      </c>
      <c r="N66">
        <v>9.41</v>
      </c>
      <c r="O66">
        <v>0.51300000000000001</v>
      </c>
      <c r="P66">
        <v>18.327000000000002</v>
      </c>
      <c r="Q66">
        <v>0</v>
      </c>
      <c r="R66" t="str">
        <f t="shared" si="0"/>
        <v>1</v>
      </c>
    </row>
    <row r="67" spans="13:18" x14ac:dyDescent="0.25">
      <c r="M67" t="s">
        <v>334</v>
      </c>
      <c r="N67">
        <v>7.8470000000000004</v>
      </c>
      <c r="O67">
        <v>0.36099999999999999</v>
      </c>
      <c r="P67">
        <v>21.751999999999999</v>
      </c>
      <c r="Q67">
        <v>0</v>
      </c>
      <c r="R67" t="str">
        <f t="shared" si="0"/>
        <v>1</v>
      </c>
    </row>
    <row r="68" spans="13:18" x14ac:dyDescent="0.25">
      <c r="M68" t="s">
        <v>336</v>
      </c>
      <c r="N68">
        <v>11.028</v>
      </c>
      <c r="O68">
        <v>0.44600000000000001</v>
      </c>
      <c r="P68">
        <v>24.728999999999999</v>
      </c>
      <c r="Q68">
        <v>0</v>
      </c>
      <c r="R68" t="str">
        <f t="shared" si="0"/>
        <v>1</v>
      </c>
    </row>
    <row r="69" spans="13:18" x14ac:dyDescent="0.25">
      <c r="M69" t="s">
        <v>338</v>
      </c>
      <c r="N69">
        <v>5.9829999999999997</v>
      </c>
      <c r="O69">
        <v>0.373</v>
      </c>
      <c r="P69">
        <v>16.058</v>
      </c>
      <c r="Q69">
        <v>0</v>
      </c>
      <c r="R69" t="str">
        <f t="shared" si="0"/>
        <v>1</v>
      </c>
    </row>
    <row r="70" spans="13:18" x14ac:dyDescent="0.25">
      <c r="M70" t="s">
        <v>340</v>
      </c>
      <c r="N70">
        <v>35.365000000000002</v>
      </c>
      <c r="O70">
        <v>1.4570000000000001</v>
      </c>
      <c r="P70">
        <v>24.273</v>
      </c>
      <c r="Q70">
        <v>0</v>
      </c>
      <c r="R70" t="str">
        <f t="shared" si="0"/>
        <v>1</v>
      </c>
    </row>
    <row r="71" spans="13:18" x14ac:dyDescent="0.25">
      <c r="M71" t="s">
        <v>342</v>
      </c>
      <c r="N71">
        <v>21.009</v>
      </c>
      <c r="O71">
        <v>0.62</v>
      </c>
      <c r="P71">
        <v>33.899000000000001</v>
      </c>
      <c r="Q71">
        <v>0</v>
      </c>
      <c r="R71" t="str">
        <f t="shared" si="0"/>
        <v>1</v>
      </c>
    </row>
    <row r="72" spans="13:18" x14ac:dyDescent="0.25">
      <c r="M72" t="s">
        <v>344</v>
      </c>
      <c r="N72">
        <v>22.495999999999999</v>
      </c>
      <c r="O72">
        <v>0.75600000000000001</v>
      </c>
      <c r="P72">
        <v>29.774999999999999</v>
      </c>
      <c r="Q72">
        <v>0</v>
      </c>
      <c r="R72" t="str">
        <f t="shared" si="0"/>
        <v>1</v>
      </c>
    </row>
    <row r="73" spans="13:18" x14ac:dyDescent="0.25">
      <c r="M73" t="s">
        <v>346</v>
      </c>
      <c r="N73">
        <v>18.009</v>
      </c>
      <c r="O73">
        <v>0.629</v>
      </c>
      <c r="P73">
        <v>28.648</v>
      </c>
      <c r="Q73">
        <v>0</v>
      </c>
      <c r="R73" t="str">
        <f t="shared" si="0"/>
        <v>1</v>
      </c>
    </row>
    <row r="74" spans="13:18" x14ac:dyDescent="0.25">
      <c r="M74" t="s">
        <v>348</v>
      </c>
      <c r="N74">
        <v>13.93</v>
      </c>
      <c r="O74">
        <v>0.64800000000000002</v>
      </c>
      <c r="P74">
        <v>21.498000000000001</v>
      </c>
      <c r="Q74">
        <v>0</v>
      </c>
      <c r="R74" t="str">
        <f t="shared" si="0"/>
        <v>1</v>
      </c>
    </row>
    <row r="75" spans="13:18" x14ac:dyDescent="0.25">
      <c r="M75" t="s">
        <v>350</v>
      </c>
      <c r="N75">
        <v>41.593000000000004</v>
      </c>
      <c r="O75">
        <v>1.6970000000000001</v>
      </c>
      <c r="P75">
        <v>24.509</v>
      </c>
      <c r="Q75">
        <v>0</v>
      </c>
      <c r="R75" t="str">
        <f t="shared" si="0"/>
        <v>1</v>
      </c>
    </row>
    <row r="76" spans="13:18" x14ac:dyDescent="0.25">
      <c r="M76" t="s">
        <v>352</v>
      </c>
      <c r="N76">
        <v>32.451999999999998</v>
      </c>
      <c r="O76">
        <v>0.80200000000000005</v>
      </c>
      <c r="P76">
        <v>40.479999999999997</v>
      </c>
      <c r="Q76">
        <v>0</v>
      </c>
      <c r="R76" t="str">
        <f t="shared" si="0"/>
        <v>1</v>
      </c>
    </row>
    <row r="77" spans="13:18" x14ac:dyDescent="0.25">
      <c r="M77" t="s">
        <v>354</v>
      </c>
      <c r="N77">
        <v>12.787000000000001</v>
      </c>
      <c r="O77">
        <v>0.437</v>
      </c>
      <c r="P77">
        <v>29.24</v>
      </c>
      <c r="Q77">
        <v>0</v>
      </c>
      <c r="R77" t="str">
        <f t="shared" si="0"/>
        <v>1</v>
      </c>
    </row>
    <row r="78" spans="13:18" x14ac:dyDescent="0.25">
      <c r="M78" t="s">
        <v>356</v>
      </c>
      <c r="N78">
        <v>35.194000000000003</v>
      </c>
      <c r="O78">
        <v>0.88500000000000001</v>
      </c>
      <c r="P78">
        <v>39.765000000000001</v>
      </c>
      <c r="Q78">
        <v>0</v>
      </c>
      <c r="R78" t="str">
        <f t="shared" si="0"/>
        <v>1</v>
      </c>
    </row>
    <row r="79" spans="13:18" x14ac:dyDescent="0.25">
      <c r="M79" t="s">
        <v>358</v>
      </c>
      <c r="N79">
        <v>13.839</v>
      </c>
      <c r="O79">
        <v>0.42099999999999999</v>
      </c>
      <c r="P79">
        <v>32.832999999999998</v>
      </c>
      <c r="Q79">
        <v>0</v>
      </c>
      <c r="R79" t="str">
        <f t="shared" si="0"/>
        <v>1</v>
      </c>
    </row>
    <row r="80" spans="13:18" x14ac:dyDescent="0.25">
      <c r="M80" t="s">
        <v>360</v>
      </c>
      <c r="N80">
        <v>53.72</v>
      </c>
      <c r="O80">
        <v>1.496</v>
      </c>
      <c r="P80">
        <v>35.899000000000001</v>
      </c>
      <c r="Q80">
        <v>0</v>
      </c>
      <c r="R80" t="str">
        <f t="shared" si="0"/>
        <v>1</v>
      </c>
    </row>
    <row r="81" spans="13:18" x14ac:dyDescent="0.25">
      <c r="M81" t="s">
        <v>362</v>
      </c>
      <c r="N81">
        <v>42.832999999999998</v>
      </c>
      <c r="O81">
        <v>1.1000000000000001</v>
      </c>
      <c r="P81">
        <v>38.924999999999997</v>
      </c>
      <c r="Q81">
        <v>0</v>
      </c>
      <c r="R81" t="str">
        <f t="shared" si="0"/>
        <v>1</v>
      </c>
    </row>
    <row r="82" spans="13:18" x14ac:dyDescent="0.25">
      <c r="M82" t="s">
        <v>364</v>
      </c>
      <c r="N82">
        <v>24.114999999999998</v>
      </c>
      <c r="O82">
        <v>0.64400000000000002</v>
      </c>
      <c r="P82">
        <v>37.424999999999997</v>
      </c>
      <c r="Q82">
        <v>0</v>
      </c>
      <c r="R82" t="str">
        <f t="shared" si="0"/>
        <v>1</v>
      </c>
    </row>
    <row r="83" spans="13:18" x14ac:dyDescent="0.25">
      <c r="M83" t="s">
        <v>366</v>
      </c>
      <c r="N83">
        <v>39.872</v>
      </c>
      <c r="O83">
        <v>1.0089999999999999</v>
      </c>
      <c r="P83">
        <v>39.500999999999998</v>
      </c>
      <c r="Q83">
        <v>0</v>
      </c>
      <c r="R83" t="str">
        <f t="shared" si="0"/>
        <v>1</v>
      </c>
    </row>
    <row r="84" spans="13:18" x14ac:dyDescent="0.25">
      <c r="M84" t="s">
        <v>368</v>
      </c>
      <c r="N84">
        <v>35.203000000000003</v>
      </c>
      <c r="O84">
        <v>0.873</v>
      </c>
      <c r="P84">
        <v>40.302</v>
      </c>
      <c r="Q84">
        <v>0</v>
      </c>
      <c r="R84" t="str">
        <f t="shared" si="0"/>
        <v>1</v>
      </c>
    </row>
    <row r="85" spans="13:18" x14ac:dyDescent="0.25">
      <c r="M85" t="s">
        <v>370</v>
      </c>
      <c r="N85">
        <v>12.422000000000001</v>
      </c>
      <c r="O85">
        <v>0.46200000000000002</v>
      </c>
      <c r="P85">
        <v>26.864999999999998</v>
      </c>
      <c r="Q85">
        <v>0</v>
      </c>
      <c r="R85" t="str">
        <f t="shared" si="0"/>
        <v>1</v>
      </c>
    </row>
    <row r="86" spans="13:18" x14ac:dyDescent="0.25">
      <c r="M86" t="s">
        <v>372</v>
      </c>
      <c r="N86">
        <v>44.463999999999999</v>
      </c>
      <c r="O86">
        <v>1.448</v>
      </c>
      <c r="P86">
        <v>30.699000000000002</v>
      </c>
      <c r="Q86">
        <v>0</v>
      </c>
      <c r="R86" t="str">
        <f t="shared" si="0"/>
        <v>1</v>
      </c>
    </row>
    <row r="87" spans="13:18" x14ac:dyDescent="0.25">
      <c r="M87" t="s">
        <v>374</v>
      </c>
      <c r="N87">
        <v>35.783000000000001</v>
      </c>
      <c r="O87">
        <v>1.2450000000000001</v>
      </c>
      <c r="P87">
        <v>28.738</v>
      </c>
      <c r="Q87">
        <v>0</v>
      </c>
      <c r="R87" t="str">
        <f t="shared" si="0"/>
        <v>1</v>
      </c>
    </row>
    <row r="88" spans="13:18" x14ac:dyDescent="0.25">
      <c r="M88" t="s">
        <v>376</v>
      </c>
      <c r="N88">
        <v>17.838000000000001</v>
      </c>
      <c r="O88">
        <v>0.76700000000000002</v>
      </c>
      <c r="P88">
        <v>23.263000000000002</v>
      </c>
      <c r="Q88">
        <v>0</v>
      </c>
      <c r="R88" t="str">
        <f t="shared" ref="R88:R119" si="1">RIGHT(M88,1)</f>
        <v>1</v>
      </c>
    </row>
    <row r="89" spans="13:18" x14ac:dyDescent="0.25">
      <c r="M89" t="s">
        <v>378</v>
      </c>
      <c r="N89">
        <v>40.966000000000001</v>
      </c>
      <c r="O89">
        <v>1.3260000000000001</v>
      </c>
      <c r="P89">
        <v>30.898</v>
      </c>
      <c r="Q89">
        <v>0</v>
      </c>
      <c r="R89" t="str">
        <f t="shared" si="1"/>
        <v>1</v>
      </c>
    </row>
    <row r="90" spans="13:18" x14ac:dyDescent="0.25">
      <c r="M90" t="s">
        <v>380</v>
      </c>
      <c r="N90">
        <v>53.188000000000002</v>
      </c>
      <c r="O90">
        <v>1.8580000000000001</v>
      </c>
      <c r="P90">
        <v>28.634</v>
      </c>
      <c r="Q90">
        <v>0</v>
      </c>
      <c r="R90" t="str">
        <f t="shared" si="1"/>
        <v>1</v>
      </c>
    </row>
    <row r="91" spans="13:18" x14ac:dyDescent="0.25">
      <c r="M91" t="s">
        <v>382</v>
      </c>
      <c r="N91">
        <v>42.014000000000003</v>
      </c>
      <c r="O91">
        <v>1.3140000000000001</v>
      </c>
      <c r="P91">
        <v>31.965</v>
      </c>
      <c r="Q91">
        <v>0</v>
      </c>
      <c r="R91" t="str">
        <f t="shared" si="1"/>
        <v>1</v>
      </c>
    </row>
    <row r="92" spans="13:18" x14ac:dyDescent="0.25">
      <c r="M92" t="s">
        <v>384</v>
      </c>
      <c r="N92">
        <v>31.843</v>
      </c>
      <c r="O92">
        <v>1.744</v>
      </c>
      <c r="P92">
        <v>18.257999999999999</v>
      </c>
      <c r="Q92">
        <v>0</v>
      </c>
      <c r="R92" t="str">
        <f t="shared" si="1"/>
        <v>1</v>
      </c>
    </row>
    <row r="93" spans="13:18" x14ac:dyDescent="0.25">
      <c r="M93" t="s">
        <v>386</v>
      </c>
      <c r="N93">
        <v>20.766999999999999</v>
      </c>
      <c r="O93">
        <v>1.0409999999999999</v>
      </c>
      <c r="P93">
        <v>19.946000000000002</v>
      </c>
      <c r="Q93">
        <v>0</v>
      </c>
      <c r="R93" t="str">
        <f t="shared" si="1"/>
        <v>1</v>
      </c>
    </row>
    <row r="94" spans="13:18" x14ac:dyDescent="0.25">
      <c r="M94" t="s">
        <v>388</v>
      </c>
      <c r="N94">
        <v>17.975000000000001</v>
      </c>
      <c r="O94">
        <v>1.0369999999999999</v>
      </c>
      <c r="P94">
        <v>17.329000000000001</v>
      </c>
      <c r="Q94">
        <v>0</v>
      </c>
      <c r="R94" t="str">
        <f t="shared" si="1"/>
        <v>1</v>
      </c>
    </row>
    <row r="95" spans="13:18" x14ac:dyDescent="0.25">
      <c r="M95" t="s">
        <v>390</v>
      </c>
      <c r="N95">
        <v>24.472999999999999</v>
      </c>
      <c r="O95">
        <v>1.254</v>
      </c>
      <c r="P95">
        <v>19.513999999999999</v>
      </c>
      <c r="Q95">
        <v>0</v>
      </c>
      <c r="R95" t="str">
        <f t="shared" si="1"/>
        <v>1</v>
      </c>
    </row>
    <row r="96" spans="13:18" x14ac:dyDescent="0.25">
      <c r="M96" t="s">
        <v>392</v>
      </c>
      <c r="N96">
        <v>8.17</v>
      </c>
      <c r="O96">
        <v>1.474</v>
      </c>
      <c r="P96">
        <v>5.5430000000000001</v>
      </c>
      <c r="Q96">
        <v>0</v>
      </c>
      <c r="R96" t="str">
        <f t="shared" si="1"/>
        <v>1</v>
      </c>
    </row>
    <row r="97" spans="13:18" x14ac:dyDescent="0.25">
      <c r="M97" t="s">
        <v>394</v>
      </c>
      <c r="N97">
        <v>23.79</v>
      </c>
      <c r="O97">
        <v>2.202</v>
      </c>
      <c r="P97">
        <v>10.803000000000001</v>
      </c>
      <c r="Q97">
        <v>0</v>
      </c>
      <c r="R97" t="str">
        <f t="shared" si="1"/>
        <v>1</v>
      </c>
    </row>
    <row r="98" spans="13:18" x14ac:dyDescent="0.25">
      <c r="M98" t="s">
        <v>396</v>
      </c>
      <c r="N98">
        <v>27.83</v>
      </c>
      <c r="O98">
        <v>2.64</v>
      </c>
      <c r="P98">
        <v>10.541</v>
      </c>
      <c r="Q98">
        <v>0</v>
      </c>
      <c r="R98" t="str">
        <f t="shared" si="1"/>
        <v>1</v>
      </c>
    </row>
    <row r="99" spans="13:18" x14ac:dyDescent="0.25">
      <c r="M99" t="s">
        <v>398</v>
      </c>
      <c r="N99">
        <v>31.123000000000001</v>
      </c>
      <c r="O99">
        <v>2.8809999999999998</v>
      </c>
      <c r="P99">
        <v>10.801</v>
      </c>
      <c r="Q99">
        <v>0</v>
      </c>
      <c r="R99" t="str">
        <f t="shared" si="1"/>
        <v>1</v>
      </c>
    </row>
    <row r="100" spans="13:18" x14ac:dyDescent="0.25">
      <c r="M100" t="s">
        <v>313</v>
      </c>
      <c r="N100">
        <v>3.7240000000000002</v>
      </c>
      <c r="O100">
        <v>0.52</v>
      </c>
      <c r="P100">
        <v>7.1580000000000004</v>
      </c>
      <c r="Q100">
        <v>0</v>
      </c>
      <c r="R100" t="str">
        <f t="shared" si="1"/>
        <v>2</v>
      </c>
    </row>
    <row r="101" spans="13:18" x14ac:dyDescent="0.25">
      <c r="M101" t="s">
        <v>315</v>
      </c>
      <c r="N101">
        <v>4.8</v>
      </c>
      <c r="O101">
        <v>0.56699999999999995</v>
      </c>
      <c r="P101">
        <v>8.4719999999999995</v>
      </c>
      <c r="Q101">
        <v>0</v>
      </c>
      <c r="R101" t="str">
        <f t="shared" si="1"/>
        <v>2</v>
      </c>
    </row>
    <row r="102" spans="13:18" x14ac:dyDescent="0.25">
      <c r="M102" t="s">
        <v>317</v>
      </c>
      <c r="N102">
        <v>17.308</v>
      </c>
      <c r="O102">
        <v>2.3929999999999998</v>
      </c>
      <c r="P102">
        <v>7.234</v>
      </c>
      <c r="Q102">
        <v>0</v>
      </c>
      <c r="R102" t="str">
        <f t="shared" si="1"/>
        <v>2</v>
      </c>
    </row>
    <row r="103" spans="13:18" x14ac:dyDescent="0.25">
      <c r="M103" t="s">
        <v>319</v>
      </c>
      <c r="N103">
        <v>3.21</v>
      </c>
      <c r="O103">
        <v>1.268</v>
      </c>
      <c r="P103">
        <v>2.532</v>
      </c>
      <c r="Q103">
        <v>1.0999999999999999E-2</v>
      </c>
      <c r="R103" t="str">
        <f t="shared" si="1"/>
        <v>2</v>
      </c>
    </row>
    <row r="104" spans="13:18" x14ac:dyDescent="0.25">
      <c r="M104" t="s">
        <v>321</v>
      </c>
      <c r="N104">
        <v>12.545</v>
      </c>
      <c r="O104">
        <v>1.2410000000000001</v>
      </c>
      <c r="P104">
        <v>10.108000000000001</v>
      </c>
      <c r="Q104">
        <v>0</v>
      </c>
      <c r="R104" t="str">
        <f t="shared" si="1"/>
        <v>2</v>
      </c>
    </row>
    <row r="105" spans="13:18" x14ac:dyDescent="0.25">
      <c r="M105" t="s">
        <v>323</v>
      </c>
      <c r="N105">
        <v>10.71</v>
      </c>
      <c r="O105">
        <v>1.357</v>
      </c>
      <c r="P105">
        <v>7.89</v>
      </c>
      <c r="Q105">
        <v>0</v>
      </c>
      <c r="R105" t="str">
        <f t="shared" si="1"/>
        <v>2</v>
      </c>
    </row>
    <row r="106" spans="13:18" x14ac:dyDescent="0.25">
      <c r="M106" t="s">
        <v>325</v>
      </c>
      <c r="N106">
        <v>14.566000000000001</v>
      </c>
      <c r="O106">
        <v>0.65500000000000003</v>
      </c>
      <c r="P106">
        <v>22.236000000000001</v>
      </c>
      <c r="Q106">
        <v>0</v>
      </c>
      <c r="R106" t="str">
        <f t="shared" si="1"/>
        <v>2</v>
      </c>
    </row>
    <row r="107" spans="13:18" x14ac:dyDescent="0.25">
      <c r="M107" t="s">
        <v>327</v>
      </c>
      <c r="N107">
        <v>22.204999999999998</v>
      </c>
      <c r="O107">
        <v>1.2749999999999999</v>
      </c>
      <c r="P107">
        <v>17.419</v>
      </c>
      <c r="Q107">
        <v>0</v>
      </c>
      <c r="R107" t="str">
        <f t="shared" si="1"/>
        <v>2</v>
      </c>
    </row>
    <row r="108" spans="13:18" x14ac:dyDescent="0.25">
      <c r="M108" t="s">
        <v>329</v>
      </c>
      <c r="N108">
        <v>12.077999999999999</v>
      </c>
      <c r="O108">
        <v>0.56899999999999995</v>
      </c>
      <c r="P108">
        <v>21.239000000000001</v>
      </c>
      <c r="Q108">
        <v>0</v>
      </c>
      <c r="R108" t="str">
        <f t="shared" si="1"/>
        <v>2</v>
      </c>
    </row>
    <row r="109" spans="13:18" x14ac:dyDescent="0.25">
      <c r="M109" t="s">
        <v>331</v>
      </c>
      <c r="N109">
        <v>20.899000000000001</v>
      </c>
      <c r="O109">
        <v>1.016</v>
      </c>
      <c r="P109">
        <v>20.579000000000001</v>
      </c>
      <c r="Q109">
        <v>0</v>
      </c>
      <c r="R109" t="str">
        <f t="shared" si="1"/>
        <v>2</v>
      </c>
    </row>
    <row r="110" spans="13:18" x14ac:dyDescent="0.25">
      <c r="M110" t="s">
        <v>333</v>
      </c>
      <c r="N110">
        <v>11.468999999999999</v>
      </c>
      <c r="O110">
        <v>0.52700000000000002</v>
      </c>
      <c r="P110">
        <v>21.780999999999999</v>
      </c>
      <c r="Q110">
        <v>0</v>
      </c>
      <c r="R110" t="str">
        <f t="shared" si="1"/>
        <v>2</v>
      </c>
    </row>
    <row r="111" spans="13:18" x14ac:dyDescent="0.25">
      <c r="M111" t="s">
        <v>335</v>
      </c>
      <c r="N111">
        <v>9.3729999999999993</v>
      </c>
      <c r="O111">
        <v>0.36699999999999999</v>
      </c>
      <c r="P111">
        <v>25.521999999999998</v>
      </c>
      <c r="Q111">
        <v>0</v>
      </c>
      <c r="R111" t="str">
        <f t="shared" si="1"/>
        <v>2</v>
      </c>
    </row>
    <row r="112" spans="13:18" x14ac:dyDescent="0.25">
      <c r="M112" t="s">
        <v>337</v>
      </c>
      <c r="N112">
        <v>13.058999999999999</v>
      </c>
      <c r="O112">
        <v>0.46300000000000002</v>
      </c>
      <c r="P112">
        <v>28.187000000000001</v>
      </c>
      <c r="Q112">
        <v>0</v>
      </c>
      <c r="R112" t="str">
        <f t="shared" si="1"/>
        <v>2</v>
      </c>
    </row>
    <row r="113" spans="13:18" x14ac:dyDescent="0.25">
      <c r="M113" t="s">
        <v>339</v>
      </c>
      <c r="N113">
        <v>8.5449999999999999</v>
      </c>
      <c r="O113">
        <v>0.38100000000000001</v>
      </c>
      <c r="P113">
        <v>22.402999999999999</v>
      </c>
      <c r="Q113">
        <v>0</v>
      </c>
      <c r="R113" t="str">
        <f t="shared" si="1"/>
        <v>2</v>
      </c>
    </row>
    <row r="114" spans="13:18" x14ac:dyDescent="0.25">
      <c r="M114" t="s">
        <v>341</v>
      </c>
      <c r="N114">
        <v>36.231999999999999</v>
      </c>
      <c r="O114">
        <v>1.4810000000000001</v>
      </c>
      <c r="P114">
        <v>24.46</v>
      </c>
      <c r="Q114">
        <v>0</v>
      </c>
      <c r="R114" t="str">
        <f t="shared" si="1"/>
        <v>2</v>
      </c>
    </row>
    <row r="115" spans="13:18" x14ac:dyDescent="0.25">
      <c r="M115" t="s">
        <v>343</v>
      </c>
      <c r="N115">
        <v>24.015000000000001</v>
      </c>
      <c r="O115">
        <v>0.66400000000000003</v>
      </c>
      <c r="P115">
        <v>36.182000000000002</v>
      </c>
      <c r="Q115">
        <v>0</v>
      </c>
      <c r="R115" t="str">
        <f t="shared" si="1"/>
        <v>2</v>
      </c>
    </row>
    <row r="116" spans="13:18" x14ac:dyDescent="0.25">
      <c r="M116" t="s">
        <v>345</v>
      </c>
      <c r="N116">
        <v>24.009</v>
      </c>
      <c r="O116">
        <v>0.77200000000000002</v>
      </c>
      <c r="P116">
        <v>31.085000000000001</v>
      </c>
      <c r="Q116">
        <v>0</v>
      </c>
      <c r="R116" t="str">
        <f t="shared" si="1"/>
        <v>2</v>
      </c>
    </row>
    <row r="117" spans="13:18" x14ac:dyDescent="0.25">
      <c r="M117" t="s">
        <v>347</v>
      </c>
      <c r="N117">
        <v>19.606999999999999</v>
      </c>
      <c r="O117">
        <v>0.64100000000000001</v>
      </c>
      <c r="P117">
        <v>30.581</v>
      </c>
      <c r="Q117">
        <v>0</v>
      </c>
      <c r="R117" t="str">
        <f t="shared" si="1"/>
        <v>2</v>
      </c>
    </row>
    <row r="118" spans="13:18" x14ac:dyDescent="0.25">
      <c r="M118" t="s">
        <v>349</v>
      </c>
      <c r="N118">
        <v>16.123999999999999</v>
      </c>
      <c r="O118">
        <v>0.66100000000000003</v>
      </c>
      <c r="P118">
        <v>24.398</v>
      </c>
      <c r="Q118">
        <v>0</v>
      </c>
      <c r="R118" t="str">
        <f t="shared" si="1"/>
        <v>2</v>
      </c>
    </row>
    <row r="119" spans="13:18" x14ac:dyDescent="0.25">
      <c r="M119" t="s">
        <v>351</v>
      </c>
      <c r="N119">
        <v>43.661000000000001</v>
      </c>
      <c r="O119">
        <v>1.74</v>
      </c>
      <c r="P119">
        <v>25.097000000000001</v>
      </c>
      <c r="Q119">
        <v>0</v>
      </c>
      <c r="R119" t="str">
        <f t="shared" si="1"/>
        <v>2</v>
      </c>
    </row>
    <row r="120" spans="13:18" x14ac:dyDescent="0.25">
      <c r="M120" t="s">
        <v>353</v>
      </c>
      <c r="N120">
        <v>34.494999999999997</v>
      </c>
      <c r="O120">
        <v>0.82299999999999995</v>
      </c>
      <c r="P120">
        <v>41.892000000000003</v>
      </c>
      <c r="Q120">
        <v>0</v>
      </c>
      <c r="R120" t="str">
        <f t="shared" ref="R120:R143" si="2">RIGHT(M120,1)</f>
        <v>2</v>
      </c>
    </row>
    <row r="121" spans="13:18" x14ac:dyDescent="0.25">
      <c r="M121" t="s">
        <v>355</v>
      </c>
      <c r="N121">
        <v>14.268000000000001</v>
      </c>
      <c r="O121">
        <v>0.442</v>
      </c>
      <c r="P121">
        <v>32.259</v>
      </c>
      <c r="Q121">
        <v>0</v>
      </c>
      <c r="R121" t="str">
        <f t="shared" si="2"/>
        <v>2</v>
      </c>
    </row>
    <row r="122" spans="13:18" x14ac:dyDescent="0.25">
      <c r="M122" t="s">
        <v>357</v>
      </c>
      <c r="N122">
        <v>36.75</v>
      </c>
      <c r="O122">
        <v>0.90100000000000002</v>
      </c>
      <c r="P122">
        <v>40.774999999999999</v>
      </c>
      <c r="Q122">
        <v>0</v>
      </c>
      <c r="R122" t="str">
        <f t="shared" si="2"/>
        <v>2</v>
      </c>
    </row>
    <row r="123" spans="13:18" x14ac:dyDescent="0.25">
      <c r="M123" t="s">
        <v>359</v>
      </c>
      <c r="N123">
        <v>15.279</v>
      </c>
      <c r="O123">
        <v>0.42899999999999999</v>
      </c>
      <c r="P123">
        <v>35.64</v>
      </c>
      <c r="Q123">
        <v>0</v>
      </c>
      <c r="R123" t="str">
        <f t="shared" si="2"/>
        <v>2</v>
      </c>
    </row>
    <row r="124" spans="13:18" x14ac:dyDescent="0.25">
      <c r="M124" t="s">
        <v>361</v>
      </c>
      <c r="N124">
        <v>56.418999999999997</v>
      </c>
      <c r="O124">
        <v>1.5429999999999999</v>
      </c>
      <c r="P124">
        <v>36.567999999999998</v>
      </c>
      <c r="Q124">
        <v>0</v>
      </c>
      <c r="R124" t="str">
        <f t="shared" si="2"/>
        <v>2</v>
      </c>
    </row>
    <row r="125" spans="13:18" x14ac:dyDescent="0.25">
      <c r="M125" t="s">
        <v>363</v>
      </c>
      <c r="N125">
        <v>45.703000000000003</v>
      </c>
      <c r="O125">
        <v>1.1399999999999999</v>
      </c>
      <c r="P125">
        <v>40.104999999999997</v>
      </c>
      <c r="Q125">
        <v>0</v>
      </c>
      <c r="R125" t="str">
        <f t="shared" si="2"/>
        <v>2</v>
      </c>
    </row>
    <row r="126" spans="13:18" x14ac:dyDescent="0.25">
      <c r="M126" t="s">
        <v>365</v>
      </c>
      <c r="N126">
        <v>25.596</v>
      </c>
      <c r="O126">
        <v>0.65500000000000003</v>
      </c>
      <c r="P126">
        <v>39.095999999999997</v>
      </c>
      <c r="Q126">
        <v>0</v>
      </c>
      <c r="R126" t="str">
        <f t="shared" si="2"/>
        <v>2</v>
      </c>
    </row>
    <row r="127" spans="13:18" x14ac:dyDescent="0.25">
      <c r="M127" t="s">
        <v>367</v>
      </c>
      <c r="N127">
        <v>41.892000000000003</v>
      </c>
      <c r="O127">
        <v>1.0349999999999999</v>
      </c>
      <c r="P127">
        <v>40.476999999999997</v>
      </c>
      <c r="Q127">
        <v>0</v>
      </c>
      <c r="R127" t="str">
        <f t="shared" si="2"/>
        <v>2</v>
      </c>
    </row>
    <row r="128" spans="13:18" x14ac:dyDescent="0.25">
      <c r="M128" t="s">
        <v>369</v>
      </c>
      <c r="N128">
        <v>36.926000000000002</v>
      </c>
      <c r="O128">
        <v>0.89300000000000002</v>
      </c>
      <c r="P128">
        <v>41.348999999999997</v>
      </c>
      <c r="Q128">
        <v>0</v>
      </c>
      <c r="R128" t="str">
        <f t="shared" si="2"/>
        <v>2</v>
      </c>
    </row>
    <row r="129" spans="13:18" x14ac:dyDescent="0.25">
      <c r="M129" t="s">
        <v>371</v>
      </c>
      <c r="N129">
        <v>14.59</v>
      </c>
      <c r="O129">
        <v>0.46899999999999997</v>
      </c>
      <c r="P129">
        <v>31.109000000000002</v>
      </c>
      <c r="Q129">
        <v>0</v>
      </c>
      <c r="R129" t="str">
        <f t="shared" si="2"/>
        <v>2</v>
      </c>
    </row>
    <row r="130" spans="13:18" x14ac:dyDescent="0.25">
      <c r="M130" t="s">
        <v>373</v>
      </c>
      <c r="N130">
        <v>47.302</v>
      </c>
      <c r="O130">
        <v>1.4950000000000001</v>
      </c>
      <c r="P130">
        <v>31.646000000000001</v>
      </c>
      <c r="Q130">
        <v>0</v>
      </c>
      <c r="R130" t="str">
        <f t="shared" si="2"/>
        <v>2</v>
      </c>
    </row>
    <row r="131" spans="13:18" x14ac:dyDescent="0.25">
      <c r="M131" t="s">
        <v>375</v>
      </c>
      <c r="N131">
        <v>39.218000000000004</v>
      </c>
      <c r="O131">
        <v>1.3</v>
      </c>
      <c r="P131">
        <v>30.17</v>
      </c>
      <c r="Q131">
        <v>0</v>
      </c>
      <c r="R131" t="str">
        <f t="shared" si="2"/>
        <v>2</v>
      </c>
    </row>
    <row r="132" spans="13:18" x14ac:dyDescent="0.25">
      <c r="M132" t="s">
        <v>377</v>
      </c>
      <c r="N132">
        <v>20.285</v>
      </c>
      <c r="O132">
        <v>0.77800000000000002</v>
      </c>
      <c r="P132">
        <v>26.071000000000002</v>
      </c>
      <c r="Q132">
        <v>0</v>
      </c>
      <c r="R132" t="str">
        <f t="shared" si="2"/>
        <v>2</v>
      </c>
    </row>
    <row r="133" spans="13:18" x14ac:dyDescent="0.25">
      <c r="M133" t="s">
        <v>379</v>
      </c>
      <c r="N133">
        <v>43.061999999999998</v>
      </c>
      <c r="O133">
        <v>1.3540000000000001</v>
      </c>
      <c r="P133">
        <v>31.8</v>
      </c>
      <c r="Q133">
        <v>0</v>
      </c>
      <c r="R133" t="str">
        <f t="shared" si="2"/>
        <v>2</v>
      </c>
    </row>
    <row r="134" spans="13:18" x14ac:dyDescent="0.25">
      <c r="M134" t="s">
        <v>381</v>
      </c>
      <c r="N134">
        <v>56.225000000000001</v>
      </c>
      <c r="O134">
        <v>1.917</v>
      </c>
      <c r="P134">
        <v>29.324999999999999</v>
      </c>
      <c r="Q134">
        <v>0</v>
      </c>
      <c r="R134" t="str">
        <f t="shared" si="2"/>
        <v>2</v>
      </c>
    </row>
    <row r="135" spans="13:18" x14ac:dyDescent="0.25">
      <c r="M135" t="s">
        <v>383</v>
      </c>
      <c r="N135">
        <v>44.633000000000003</v>
      </c>
      <c r="O135">
        <v>1.353</v>
      </c>
      <c r="P135">
        <v>32.987000000000002</v>
      </c>
      <c r="Q135">
        <v>0</v>
      </c>
      <c r="R135" t="str">
        <f t="shared" si="2"/>
        <v>2</v>
      </c>
    </row>
    <row r="136" spans="13:18" x14ac:dyDescent="0.25">
      <c r="M136" t="s">
        <v>385</v>
      </c>
      <c r="N136">
        <v>34.076999999999998</v>
      </c>
      <c r="O136">
        <v>1.792</v>
      </c>
      <c r="P136">
        <v>19.021000000000001</v>
      </c>
      <c r="Q136">
        <v>0</v>
      </c>
      <c r="R136" t="str">
        <f t="shared" si="2"/>
        <v>2</v>
      </c>
    </row>
    <row r="137" spans="13:18" x14ac:dyDescent="0.25">
      <c r="M137" t="s">
        <v>387</v>
      </c>
      <c r="N137">
        <v>23.201000000000001</v>
      </c>
      <c r="O137">
        <v>1.079</v>
      </c>
      <c r="P137">
        <v>21.498000000000001</v>
      </c>
      <c r="Q137">
        <v>0</v>
      </c>
      <c r="R137" t="str">
        <f t="shared" si="2"/>
        <v>2</v>
      </c>
    </row>
    <row r="138" spans="13:18" x14ac:dyDescent="0.25">
      <c r="M138" t="s">
        <v>389</v>
      </c>
      <c r="N138">
        <v>20.27</v>
      </c>
      <c r="O138">
        <v>1.0660000000000001</v>
      </c>
      <c r="P138">
        <v>19.015000000000001</v>
      </c>
      <c r="Q138">
        <v>0</v>
      </c>
      <c r="R138" t="str">
        <f t="shared" si="2"/>
        <v>2</v>
      </c>
    </row>
    <row r="139" spans="13:18" x14ac:dyDescent="0.25">
      <c r="M139" t="s">
        <v>391</v>
      </c>
      <c r="N139">
        <v>26.861999999999998</v>
      </c>
      <c r="O139">
        <v>1.2989999999999999</v>
      </c>
      <c r="P139">
        <v>20.686</v>
      </c>
      <c r="Q139">
        <v>0</v>
      </c>
      <c r="R139" t="str">
        <f t="shared" si="2"/>
        <v>2</v>
      </c>
    </row>
    <row r="140" spans="13:18" x14ac:dyDescent="0.25">
      <c r="M140" t="s">
        <v>393</v>
      </c>
      <c r="N140">
        <v>9.3000000000000007</v>
      </c>
      <c r="O140">
        <v>1.4890000000000001</v>
      </c>
      <c r="P140">
        <v>6.2469999999999999</v>
      </c>
      <c r="Q140">
        <v>0</v>
      </c>
      <c r="R140" t="str">
        <f t="shared" si="2"/>
        <v>2</v>
      </c>
    </row>
    <row r="141" spans="13:18" x14ac:dyDescent="0.25">
      <c r="M141" t="s">
        <v>395</v>
      </c>
      <c r="N141">
        <v>26.657</v>
      </c>
      <c r="O141">
        <v>2.2999999999999998</v>
      </c>
      <c r="P141">
        <v>11.59</v>
      </c>
      <c r="Q141">
        <v>0</v>
      </c>
      <c r="R141" t="str">
        <f t="shared" si="2"/>
        <v>2</v>
      </c>
    </row>
    <row r="142" spans="13:18" x14ac:dyDescent="0.25">
      <c r="M142" t="s">
        <v>397</v>
      </c>
      <c r="N142">
        <v>29.463000000000001</v>
      </c>
      <c r="O142">
        <v>2.702</v>
      </c>
      <c r="P142">
        <v>10.903</v>
      </c>
      <c r="Q142">
        <v>0</v>
      </c>
      <c r="R142" t="str">
        <f t="shared" si="2"/>
        <v>2</v>
      </c>
    </row>
    <row r="143" spans="13:18" x14ac:dyDescent="0.25">
      <c r="M143" t="s">
        <v>399</v>
      </c>
      <c r="N143">
        <v>34.255000000000003</v>
      </c>
      <c r="O143">
        <v>3.024</v>
      </c>
      <c r="P143">
        <v>11.326000000000001</v>
      </c>
      <c r="Q143">
        <v>0</v>
      </c>
      <c r="R143" t="str">
        <f t="shared" si="2"/>
        <v>2</v>
      </c>
    </row>
  </sheetData>
  <sortState xmlns:xlrd2="http://schemas.microsoft.com/office/spreadsheetml/2017/richdata2" ref="M56:R143">
    <sortCondition ref="R56:R143"/>
  </sortState>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B204"/>
  <sheetViews>
    <sheetView workbookViewId="0">
      <selection activeCell="T147" sqref="T147"/>
    </sheetView>
  </sheetViews>
  <sheetFormatPr defaultColWidth="9.140625" defaultRowHeight="15" x14ac:dyDescent="0.25"/>
  <cols>
    <col min="1" max="16384" width="9.140625" style="1"/>
  </cols>
  <sheetData>
    <row r="1" spans="1:54" x14ac:dyDescent="0.25">
      <c r="A1" s="2">
        <v>0</v>
      </c>
      <c r="B1" s="2">
        <v>0</v>
      </c>
      <c r="C1" s="2">
        <v>0</v>
      </c>
      <c r="D1" s="2">
        <v>0</v>
      </c>
      <c r="E1" s="2">
        <v>0</v>
      </c>
      <c r="F1" s="2">
        <v>0</v>
      </c>
      <c r="G1" s="2">
        <v>0</v>
      </c>
      <c r="H1" s="2">
        <v>0</v>
      </c>
      <c r="I1" s="2">
        <v>0</v>
      </c>
      <c r="J1" s="2">
        <v>0</v>
      </c>
      <c r="K1" s="2">
        <v>0</v>
      </c>
      <c r="L1" s="2">
        <v>0</v>
      </c>
      <c r="M1" s="2">
        <v>0</v>
      </c>
      <c r="N1" s="2">
        <v>0</v>
      </c>
      <c r="O1" s="2">
        <v>0</v>
      </c>
      <c r="P1" s="2">
        <v>0</v>
      </c>
      <c r="Q1" s="2">
        <v>0</v>
      </c>
      <c r="R1" s="2">
        <v>0</v>
      </c>
      <c r="S1" s="2">
        <v>0</v>
      </c>
      <c r="T1" s="2">
        <v>0</v>
      </c>
      <c r="U1" s="2">
        <v>0</v>
      </c>
      <c r="V1" s="2">
        <v>0</v>
      </c>
      <c r="W1" s="2">
        <v>0</v>
      </c>
      <c r="X1" s="2">
        <v>0</v>
      </c>
      <c r="Y1" s="2">
        <v>0</v>
      </c>
      <c r="Z1" s="2">
        <v>0</v>
      </c>
      <c r="AA1" s="2">
        <v>0</v>
      </c>
      <c r="AB1" s="2">
        <v>0</v>
      </c>
      <c r="AC1" s="2">
        <v>0</v>
      </c>
      <c r="AD1" s="2">
        <v>0</v>
      </c>
      <c r="AE1" s="2">
        <v>0</v>
      </c>
      <c r="AF1" s="2">
        <v>0</v>
      </c>
      <c r="AG1" s="2">
        <v>0</v>
      </c>
      <c r="AH1" s="2">
        <v>0</v>
      </c>
      <c r="AI1" s="2">
        <v>0</v>
      </c>
      <c r="AJ1" s="2">
        <v>0</v>
      </c>
      <c r="AK1" s="2">
        <v>0</v>
      </c>
      <c r="AL1" s="2">
        <v>0</v>
      </c>
      <c r="AM1" s="2">
        <v>0</v>
      </c>
      <c r="AN1" s="2">
        <v>0</v>
      </c>
      <c r="AO1" s="2">
        <v>0</v>
      </c>
      <c r="AP1" s="2">
        <v>0</v>
      </c>
      <c r="AQ1" s="2">
        <v>0</v>
      </c>
      <c r="AR1" s="2">
        <v>0</v>
      </c>
      <c r="AS1" s="2">
        <v>0</v>
      </c>
      <c r="AT1" s="2">
        <v>0</v>
      </c>
      <c r="AU1" s="2">
        <v>0</v>
      </c>
      <c r="AV1" s="2">
        <v>0</v>
      </c>
      <c r="AW1" s="2">
        <v>0</v>
      </c>
      <c r="AX1" s="2">
        <v>0</v>
      </c>
      <c r="AY1" s="2">
        <v>0</v>
      </c>
      <c r="AZ1" s="2">
        <v>0</v>
      </c>
      <c r="BA1" s="2">
        <v>0</v>
      </c>
      <c r="BB1" s="2">
        <v>0</v>
      </c>
    </row>
    <row r="2" spans="1:54" x14ac:dyDescent="0.25">
      <c r="A2" s="2">
        <v>0</v>
      </c>
      <c r="B2" s="2">
        <v>0</v>
      </c>
      <c r="C2" s="2">
        <v>0</v>
      </c>
      <c r="D2" s="2">
        <v>0</v>
      </c>
      <c r="E2" s="2">
        <v>0</v>
      </c>
      <c r="F2" s="2">
        <v>0</v>
      </c>
      <c r="G2" s="2">
        <v>0</v>
      </c>
      <c r="H2" s="2">
        <v>0</v>
      </c>
      <c r="I2" s="2">
        <v>0</v>
      </c>
      <c r="J2" s="2">
        <v>0</v>
      </c>
      <c r="K2" s="2">
        <v>0</v>
      </c>
      <c r="L2" s="2">
        <v>0</v>
      </c>
      <c r="M2" s="2">
        <v>0</v>
      </c>
      <c r="N2" s="2">
        <v>0</v>
      </c>
      <c r="O2" s="2">
        <v>0</v>
      </c>
      <c r="P2" s="2">
        <v>0</v>
      </c>
      <c r="Q2" s="2">
        <v>0</v>
      </c>
      <c r="R2" s="2">
        <v>0</v>
      </c>
      <c r="S2" s="2">
        <v>0</v>
      </c>
      <c r="T2" s="2">
        <v>0</v>
      </c>
      <c r="U2" s="2">
        <v>0</v>
      </c>
      <c r="V2" s="2">
        <v>0</v>
      </c>
      <c r="W2" s="2">
        <v>0</v>
      </c>
      <c r="X2" s="2">
        <v>0</v>
      </c>
      <c r="Y2" s="2">
        <v>0</v>
      </c>
      <c r="Z2" s="2">
        <v>0</v>
      </c>
      <c r="AA2" s="2">
        <v>0</v>
      </c>
      <c r="AB2" s="2">
        <v>0</v>
      </c>
      <c r="AC2" s="2">
        <v>0</v>
      </c>
      <c r="AD2" s="2">
        <v>0</v>
      </c>
      <c r="AE2" s="2">
        <v>0</v>
      </c>
      <c r="AF2" s="2">
        <v>0</v>
      </c>
      <c r="AG2" s="2">
        <v>0</v>
      </c>
      <c r="AH2" s="2">
        <v>0</v>
      </c>
      <c r="AI2" s="2">
        <v>0</v>
      </c>
      <c r="AJ2" s="2">
        <v>0</v>
      </c>
      <c r="AK2" s="2">
        <v>0</v>
      </c>
      <c r="AL2" s="2">
        <v>0</v>
      </c>
      <c r="AM2" s="2">
        <v>0</v>
      </c>
      <c r="AN2" s="2">
        <v>0</v>
      </c>
      <c r="AO2" s="2">
        <v>0</v>
      </c>
      <c r="AP2" s="2">
        <v>0</v>
      </c>
      <c r="AQ2" s="2">
        <v>0</v>
      </c>
      <c r="AR2" s="2">
        <v>0</v>
      </c>
      <c r="AS2" s="2">
        <v>0</v>
      </c>
      <c r="AT2" s="2">
        <v>0</v>
      </c>
      <c r="AU2" s="2">
        <v>0</v>
      </c>
      <c r="AV2" s="2">
        <v>0</v>
      </c>
      <c r="AW2" s="2">
        <v>0</v>
      </c>
      <c r="AX2" s="2">
        <v>0</v>
      </c>
      <c r="AY2" s="2">
        <v>0</v>
      </c>
      <c r="AZ2" s="2">
        <v>0</v>
      </c>
      <c r="BA2" s="2">
        <v>0</v>
      </c>
      <c r="BB2" s="2">
        <v>0</v>
      </c>
    </row>
    <row r="3" spans="1:54" x14ac:dyDescent="0.25">
      <c r="A3" s="2">
        <v>0</v>
      </c>
      <c r="B3" s="2">
        <v>0</v>
      </c>
      <c r="C3" s="2">
        <v>0</v>
      </c>
      <c r="D3" s="2">
        <v>0</v>
      </c>
      <c r="E3" s="2">
        <v>0</v>
      </c>
      <c r="F3" s="2">
        <v>0</v>
      </c>
      <c r="G3" s="2">
        <v>0</v>
      </c>
      <c r="H3" s="2">
        <v>0</v>
      </c>
      <c r="I3" s="2">
        <v>0</v>
      </c>
      <c r="J3" s="2">
        <v>0</v>
      </c>
      <c r="K3" s="2">
        <v>0</v>
      </c>
      <c r="L3" s="2">
        <v>0</v>
      </c>
      <c r="M3" s="2">
        <v>0</v>
      </c>
      <c r="N3" s="2">
        <v>0</v>
      </c>
      <c r="O3" s="2">
        <v>0</v>
      </c>
      <c r="P3" s="2">
        <v>0</v>
      </c>
      <c r="Q3" s="2">
        <v>0</v>
      </c>
      <c r="R3" s="2">
        <v>0</v>
      </c>
      <c r="S3" s="2">
        <v>0</v>
      </c>
      <c r="T3" s="2">
        <v>0</v>
      </c>
      <c r="U3" s="2">
        <v>0</v>
      </c>
      <c r="V3" s="2">
        <v>0</v>
      </c>
      <c r="W3" s="2">
        <v>0</v>
      </c>
      <c r="X3" s="2">
        <v>0</v>
      </c>
      <c r="Y3" s="2">
        <v>0</v>
      </c>
      <c r="Z3" s="2">
        <v>0</v>
      </c>
      <c r="AA3" s="2">
        <v>0</v>
      </c>
      <c r="AB3" s="2">
        <v>0</v>
      </c>
      <c r="AC3" s="2">
        <v>0</v>
      </c>
      <c r="AD3" s="2">
        <v>0</v>
      </c>
      <c r="AE3" s="2">
        <v>0</v>
      </c>
      <c r="AF3" s="2">
        <v>0</v>
      </c>
      <c r="AG3" s="2">
        <v>0</v>
      </c>
      <c r="AH3" s="2">
        <v>0</v>
      </c>
      <c r="AI3" s="2">
        <v>0</v>
      </c>
      <c r="AJ3" s="2">
        <v>0</v>
      </c>
      <c r="AK3" s="2">
        <v>0</v>
      </c>
      <c r="AL3" s="2">
        <v>0</v>
      </c>
      <c r="AM3" s="2">
        <v>0</v>
      </c>
      <c r="AN3" s="2">
        <v>0</v>
      </c>
      <c r="AO3" s="2">
        <v>0</v>
      </c>
      <c r="AP3" s="2">
        <v>0</v>
      </c>
      <c r="AQ3" s="2">
        <v>0</v>
      </c>
      <c r="AR3" s="2">
        <v>0</v>
      </c>
      <c r="AS3" s="2">
        <v>0</v>
      </c>
      <c r="AT3" s="2">
        <v>0</v>
      </c>
      <c r="AU3" s="2">
        <v>0</v>
      </c>
      <c r="AV3" s="2">
        <v>0</v>
      </c>
      <c r="AW3" s="2">
        <v>0</v>
      </c>
      <c r="AX3" s="2">
        <v>0</v>
      </c>
      <c r="AY3" s="2">
        <v>0</v>
      </c>
      <c r="AZ3" s="2">
        <v>0</v>
      </c>
      <c r="BA3" s="2">
        <v>0</v>
      </c>
      <c r="BB3" s="2">
        <v>0</v>
      </c>
    </row>
    <row r="4" spans="1:54" x14ac:dyDescent="0.25">
      <c r="A4" s="2">
        <v>0</v>
      </c>
      <c r="B4" s="2">
        <v>0</v>
      </c>
      <c r="C4" s="2">
        <v>0</v>
      </c>
      <c r="D4" s="2">
        <v>0</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c r="X4" s="2">
        <v>0</v>
      </c>
      <c r="Y4" s="2">
        <v>0</v>
      </c>
      <c r="Z4" s="2">
        <v>0</v>
      </c>
      <c r="AA4" s="2">
        <v>0</v>
      </c>
      <c r="AB4" s="2">
        <v>0</v>
      </c>
      <c r="AC4" s="2">
        <v>0</v>
      </c>
      <c r="AD4" s="2">
        <v>0</v>
      </c>
      <c r="AE4" s="2">
        <v>0</v>
      </c>
      <c r="AF4" s="2">
        <v>0</v>
      </c>
      <c r="AG4" s="2">
        <v>0</v>
      </c>
      <c r="AH4" s="2">
        <v>0</v>
      </c>
      <c r="AI4" s="2">
        <v>0</v>
      </c>
      <c r="AJ4" s="2">
        <v>0</v>
      </c>
      <c r="AK4" s="2">
        <v>0</v>
      </c>
      <c r="AL4" s="2">
        <v>0</v>
      </c>
      <c r="AM4" s="2">
        <v>0</v>
      </c>
      <c r="AN4" s="2">
        <v>0</v>
      </c>
      <c r="AO4" s="2">
        <v>0</v>
      </c>
      <c r="AP4" s="2">
        <v>0</v>
      </c>
      <c r="AQ4" s="2">
        <v>0</v>
      </c>
      <c r="AR4" s="2">
        <v>0</v>
      </c>
      <c r="AS4" s="2">
        <v>0</v>
      </c>
      <c r="AT4" s="2">
        <v>0</v>
      </c>
      <c r="AU4" s="2">
        <v>0</v>
      </c>
      <c r="AV4" s="2">
        <v>0</v>
      </c>
      <c r="AW4" s="2">
        <v>0</v>
      </c>
      <c r="AX4" s="2">
        <v>0</v>
      </c>
      <c r="AY4" s="2">
        <v>0</v>
      </c>
      <c r="AZ4" s="2">
        <v>0</v>
      </c>
      <c r="BA4" s="2">
        <v>0</v>
      </c>
      <c r="BB4" s="2">
        <v>0</v>
      </c>
    </row>
    <row r="5" spans="1:54" x14ac:dyDescent="0.25">
      <c r="A5" s="2">
        <v>0</v>
      </c>
      <c r="B5" s="2">
        <v>0</v>
      </c>
      <c r="C5" s="2">
        <v>0</v>
      </c>
      <c r="D5" s="2">
        <v>0</v>
      </c>
      <c r="E5" s="2">
        <v>0</v>
      </c>
      <c r="F5" s="2">
        <v>0</v>
      </c>
      <c r="G5" s="2">
        <v>0</v>
      </c>
      <c r="H5" s="2">
        <v>0</v>
      </c>
      <c r="I5" s="2">
        <v>0.48936170212765956</v>
      </c>
      <c r="J5" s="2">
        <v>0.65957446808510634</v>
      </c>
      <c r="K5" s="2">
        <v>0.74468085106382975</v>
      </c>
      <c r="L5" s="2">
        <v>0.72340425531914898</v>
      </c>
      <c r="M5" s="2">
        <v>0.85106382978723405</v>
      </c>
      <c r="N5" s="2">
        <v>0.32978723404255317</v>
      </c>
      <c r="O5" s="2">
        <v>0.1276595744680851</v>
      </c>
      <c r="P5" s="2">
        <v>6.3829787234042548E-2</v>
      </c>
      <c r="Q5" s="2">
        <v>0.1276595744680851</v>
      </c>
      <c r="R5" s="2">
        <v>0.1702127659574468</v>
      </c>
      <c r="S5" s="2">
        <v>0</v>
      </c>
      <c r="T5" s="2">
        <v>0</v>
      </c>
      <c r="U5" s="2">
        <v>0</v>
      </c>
      <c r="V5" s="2">
        <v>0</v>
      </c>
      <c r="W5" s="2">
        <v>0</v>
      </c>
      <c r="X5" s="2">
        <v>0</v>
      </c>
      <c r="Y5" s="2">
        <v>0</v>
      </c>
      <c r="Z5" s="2">
        <v>0</v>
      </c>
      <c r="AA5" s="2">
        <v>0</v>
      </c>
      <c r="AB5" s="2">
        <v>0</v>
      </c>
      <c r="AC5" s="2">
        <v>0</v>
      </c>
      <c r="AD5" s="2">
        <v>0</v>
      </c>
      <c r="AE5" s="2">
        <v>0</v>
      </c>
      <c r="AF5" s="2">
        <v>0</v>
      </c>
      <c r="AG5" s="2">
        <v>0</v>
      </c>
      <c r="AH5" s="2">
        <v>0</v>
      </c>
      <c r="AI5" s="2">
        <v>0</v>
      </c>
      <c r="AJ5" s="2">
        <v>0</v>
      </c>
      <c r="AK5" s="2">
        <v>0</v>
      </c>
      <c r="AL5" s="2">
        <v>0</v>
      </c>
      <c r="AM5" s="2">
        <v>0</v>
      </c>
      <c r="AN5" s="2">
        <v>0</v>
      </c>
      <c r="AO5" s="2">
        <v>0</v>
      </c>
      <c r="AP5" s="2">
        <v>0</v>
      </c>
      <c r="AQ5" s="2">
        <v>0</v>
      </c>
      <c r="AR5" s="2">
        <v>0</v>
      </c>
      <c r="AS5" s="2">
        <v>0</v>
      </c>
      <c r="AT5" s="2">
        <v>0</v>
      </c>
      <c r="AU5" s="2">
        <v>0</v>
      </c>
      <c r="AV5" s="2">
        <v>0</v>
      </c>
      <c r="AW5" s="2">
        <v>0</v>
      </c>
      <c r="AX5" s="2">
        <v>0</v>
      </c>
      <c r="AY5" s="2">
        <v>0</v>
      </c>
      <c r="AZ5" s="2">
        <v>0</v>
      </c>
      <c r="BA5" s="2">
        <v>0</v>
      </c>
      <c r="BB5" s="2">
        <v>0</v>
      </c>
    </row>
    <row r="6" spans="1:54" x14ac:dyDescent="0.25">
      <c r="A6" s="2">
        <v>0</v>
      </c>
      <c r="B6" s="2">
        <v>0</v>
      </c>
      <c r="C6" s="2">
        <v>0</v>
      </c>
      <c r="D6" s="2">
        <v>0</v>
      </c>
      <c r="E6" s="2">
        <v>0</v>
      </c>
      <c r="F6" s="2">
        <v>0</v>
      </c>
      <c r="G6" s="2">
        <v>0</v>
      </c>
      <c r="H6" s="2">
        <v>0</v>
      </c>
      <c r="I6" s="2">
        <v>0.5313415348564734</v>
      </c>
      <c r="J6" s="2">
        <v>0.66842413591095484</v>
      </c>
      <c r="K6" s="2">
        <v>0.77211482132396014</v>
      </c>
      <c r="L6" s="2">
        <v>0.77738722905682489</v>
      </c>
      <c r="M6" s="2">
        <v>0.91095489162272991</v>
      </c>
      <c r="N6" s="2">
        <v>0.408904510837727</v>
      </c>
      <c r="O6" s="2">
        <v>0.252489748096075</v>
      </c>
      <c r="P6" s="2">
        <v>8.4944346807264204E-2</v>
      </c>
      <c r="Q6" s="2">
        <v>0.15817223198594024</v>
      </c>
      <c r="R6" s="2">
        <v>9.2560046865846513E-2</v>
      </c>
      <c r="S6" s="2">
        <v>0</v>
      </c>
      <c r="T6" s="2">
        <v>0</v>
      </c>
      <c r="U6" s="2">
        <v>0</v>
      </c>
      <c r="V6" s="2">
        <v>0</v>
      </c>
      <c r="W6" s="2">
        <v>0</v>
      </c>
      <c r="X6" s="2">
        <v>0</v>
      </c>
      <c r="Y6" s="2">
        <v>0</v>
      </c>
      <c r="Z6" s="2">
        <v>0</v>
      </c>
      <c r="AA6" s="2">
        <v>0</v>
      </c>
      <c r="AB6" s="2">
        <v>0</v>
      </c>
      <c r="AC6" s="2">
        <v>0</v>
      </c>
      <c r="AD6" s="2">
        <v>0</v>
      </c>
      <c r="AE6" s="2">
        <v>0</v>
      </c>
      <c r="AF6" s="2">
        <v>0</v>
      </c>
      <c r="AG6" s="2">
        <v>0</v>
      </c>
      <c r="AH6" s="2">
        <v>0</v>
      </c>
      <c r="AI6" s="2">
        <v>0</v>
      </c>
      <c r="AJ6" s="2">
        <v>0</v>
      </c>
      <c r="AK6" s="2">
        <v>0</v>
      </c>
      <c r="AL6" s="2">
        <v>0</v>
      </c>
      <c r="AM6" s="2">
        <v>0</v>
      </c>
      <c r="AN6" s="2">
        <v>0</v>
      </c>
      <c r="AO6" s="2">
        <v>0</v>
      </c>
      <c r="AP6" s="2">
        <v>0</v>
      </c>
      <c r="AQ6" s="2">
        <v>0</v>
      </c>
      <c r="AR6" s="2">
        <v>0</v>
      </c>
      <c r="AS6" s="2">
        <v>0</v>
      </c>
      <c r="AT6" s="2">
        <v>0</v>
      </c>
      <c r="AU6" s="2">
        <v>0</v>
      </c>
      <c r="AV6" s="2">
        <v>0</v>
      </c>
      <c r="AW6" s="2">
        <v>0</v>
      </c>
      <c r="AX6" s="2">
        <v>0</v>
      </c>
      <c r="AY6" s="2">
        <v>0</v>
      </c>
      <c r="AZ6" s="2">
        <v>0</v>
      </c>
      <c r="BA6" s="2">
        <v>0</v>
      </c>
      <c r="BB6" s="2">
        <v>0</v>
      </c>
    </row>
    <row r="7" spans="1:54" x14ac:dyDescent="0.25">
      <c r="A7" s="2">
        <v>0</v>
      </c>
      <c r="B7" s="2">
        <v>0</v>
      </c>
      <c r="C7" s="2">
        <v>0</v>
      </c>
      <c r="D7" s="2">
        <v>0</v>
      </c>
      <c r="E7" s="2">
        <v>0</v>
      </c>
      <c r="F7" s="2">
        <v>0</v>
      </c>
      <c r="G7" s="2">
        <v>0</v>
      </c>
      <c r="H7" s="2">
        <v>0</v>
      </c>
      <c r="I7" s="2">
        <v>0.70443349753694584</v>
      </c>
      <c r="J7" s="2">
        <v>0.81280788177339902</v>
      </c>
      <c r="K7" s="2">
        <v>0.88669950738916259</v>
      </c>
      <c r="L7" s="2">
        <v>0.8719211822660099</v>
      </c>
      <c r="M7" s="2">
        <v>0.95073891625615758</v>
      </c>
      <c r="N7" s="2">
        <v>0.61576354679802958</v>
      </c>
      <c r="O7" s="2">
        <v>0.3891625615763547</v>
      </c>
      <c r="P7" s="2">
        <v>0.32019704433497537</v>
      </c>
      <c r="Q7" s="2">
        <v>0.37931034482758619</v>
      </c>
      <c r="R7" s="2">
        <v>0.21182266009852216</v>
      </c>
      <c r="S7" s="2">
        <v>0</v>
      </c>
      <c r="T7" s="2">
        <v>0</v>
      </c>
      <c r="U7" s="2">
        <v>0</v>
      </c>
      <c r="V7" s="2">
        <v>0</v>
      </c>
      <c r="W7" s="2">
        <v>0</v>
      </c>
      <c r="X7" s="2">
        <v>0</v>
      </c>
      <c r="Y7" s="2">
        <v>0</v>
      </c>
      <c r="Z7" s="2">
        <v>0</v>
      </c>
      <c r="AA7" s="2">
        <v>0</v>
      </c>
      <c r="AB7" s="2">
        <v>0</v>
      </c>
      <c r="AC7" s="2">
        <v>0</v>
      </c>
      <c r="AD7" s="2">
        <v>0</v>
      </c>
      <c r="AE7" s="2">
        <v>0</v>
      </c>
      <c r="AF7" s="2">
        <v>0</v>
      </c>
      <c r="AG7" s="2">
        <v>0</v>
      </c>
      <c r="AH7" s="2">
        <v>0</v>
      </c>
      <c r="AI7" s="2">
        <v>0</v>
      </c>
      <c r="AJ7" s="2">
        <v>0</v>
      </c>
      <c r="AK7" s="2">
        <v>0</v>
      </c>
      <c r="AL7" s="2">
        <v>0</v>
      </c>
      <c r="AM7" s="2">
        <v>0</v>
      </c>
      <c r="AN7" s="2">
        <v>0</v>
      </c>
      <c r="AO7" s="2">
        <v>0</v>
      </c>
      <c r="AP7" s="2">
        <v>0</v>
      </c>
      <c r="AQ7" s="2">
        <v>0</v>
      </c>
      <c r="AR7" s="2">
        <v>0</v>
      </c>
      <c r="AS7" s="2">
        <v>0</v>
      </c>
      <c r="AT7" s="2">
        <v>0</v>
      </c>
      <c r="AU7" s="2">
        <v>0</v>
      </c>
      <c r="AV7" s="2">
        <v>0</v>
      </c>
      <c r="AW7" s="2">
        <v>0</v>
      </c>
      <c r="AX7" s="2">
        <v>0</v>
      </c>
      <c r="AY7" s="2">
        <v>0</v>
      </c>
      <c r="AZ7" s="2">
        <v>0</v>
      </c>
      <c r="BA7" s="2">
        <v>0</v>
      </c>
      <c r="BB7" s="2">
        <v>0</v>
      </c>
    </row>
    <row r="8" spans="1:54" x14ac:dyDescent="0.25">
      <c r="A8" s="2">
        <v>0</v>
      </c>
      <c r="B8" s="2">
        <v>0</v>
      </c>
      <c r="C8" s="2">
        <v>0</v>
      </c>
      <c r="D8" s="2">
        <v>0</v>
      </c>
      <c r="E8" s="2">
        <v>0</v>
      </c>
      <c r="F8" s="2">
        <v>0</v>
      </c>
      <c r="G8" s="2">
        <v>0</v>
      </c>
      <c r="H8" s="2">
        <v>0</v>
      </c>
      <c r="I8" s="2">
        <v>0.83720930232558144</v>
      </c>
      <c r="J8" s="2">
        <v>0.84302325581395354</v>
      </c>
      <c r="K8" s="2">
        <v>0.91860465116279066</v>
      </c>
      <c r="L8" s="2">
        <v>0.91279069767441856</v>
      </c>
      <c r="M8" s="2">
        <v>0.94186046511627908</v>
      </c>
      <c r="N8" s="2">
        <v>0.72674418604651159</v>
      </c>
      <c r="O8" s="2">
        <v>0.66666666666666663</v>
      </c>
      <c r="P8" s="2">
        <v>0.70707070707070707</v>
      </c>
      <c r="Q8" s="2">
        <v>0.71717171717171713</v>
      </c>
      <c r="R8" s="2">
        <v>0.50505050505050508</v>
      </c>
      <c r="S8" s="2">
        <v>0.5</v>
      </c>
      <c r="T8" s="2">
        <v>0.5</v>
      </c>
      <c r="U8" s="2">
        <v>0.30769230769230771</v>
      </c>
      <c r="V8" s="2">
        <v>0.53846153846153844</v>
      </c>
      <c r="W8" s="2">
        <v>3.8461538461538464E-2</v>
      </c>
      <c r="X8" s="2">
        <v>0.23076923076923078</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row>
    <row r="9" spans="1:54" x14ac:dyDescent="0.25">
      <c r="A9" s="2">
        <v>0</v>
      </c>
      <c r="B9" s="2">
        <v>0</v>
      </c>
      <c r="C9" s="2">
        <v>0</v>
      </c>
      <c r="D9" s="2">
        <v>0</v>
      </c>
      <c r="E9" s="2">
        <v>0</v>
      </c>
      <c r="F9" s="2">
        <v>0</v>
      </c>
      <c r="G9" s="2">
        <v>0</v>
      </c>
      <c r="H9" s="2">
        <v>0</v>
      </c>
      <c r="I9" s="2">
        <v>0.875</v>
      </c>
      <c r="J9" s="2">
        <v>0.875</v>
      </c>
      <c r="K9" s="2">
        <v>1</v>
      </c>
      <c r="L9" s="2">
        <v>1</v>
      </c>
      <c r="M9" s="2">
        <v>1</v>
      </c>
      <c r="N9" s="2">
        <v>0.625</v>
      </c>
      <c r="O9" s="2">
        <v>0.68458781362007171</v>
      </c>
      <c r="P9" s="2">
        <v>0.79749103942652333</v>
      </c>
      <c r="Q9" s="2">
        <v>0.8261648745519713</v>
      </c>
      <c r="R9" s="2">
        <v>0.66129032258064513</v>
      </c>
      <c r="S9" s="2">
        <v>0.53781512605042014</v>
      </c>
      <c r="T9" s="2">
        <v>0.38175270108043219</v>
      </c>
      <c r="U9" s="2">
        <v>0.33253301320528211</v>
      </c>
      <c r="V9" s="2">
        <v>0.45498199279711887</v>
      </c>
      <c r="W9" s="2">
        <v>2.7010804321728692E-2</v>
      </c>
      <c r="X9" s="2">
        <v>0.13025210084033614</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row>
    <row r="10" spans="1:54" x14ac:dyDescent="0.25">
      <c r="A10" s="2">
        <v>0</v>
      </c>
      <c r="B10" s="2">
        <v>0</v>
      </c>
      <c r="C10" s="2">
        <v>0</v>
      </c>
      <c r="D10" s="2">
        <v>0</v>
      </c>
      <c r="E10" s="2">
        <v>0</v>
      </c>
      <c r="F10" s="2">
        <v>0</v>
      </c>
      <c r="G10" s="2">
        <v>0</v>
      </c>
      <c r="H10" s="2">
        <v>0</v>
      </c>
      <c r="I10" s="2">
        <v>0</v>
      </c>
      <c r="J10" s="2">
        <v>0</v>
      </c>
      <c r="K10" s="2">
        <v>0</v>
      </c>
      <c r="L10" s="2">
        <v>0</v>
      </c>
      <c r="M10" s="2">
        <v>0</v>
      </c>
      <c r="N10" s="2">
        <v>0</v>
      </c>
      <c r="O10" s="2">
        <v>0.81818181818181823</v>
      </c>
      <c r="P10" s="2">
        <v>0.92929292929292928</v>
      </c>
      <c r="Q10" s="2">
        <v>0.89898989898989901</v>
      </c>
      <c r="R10" s="2">
        <v>0.86363636363636365</v>
      </c>
      <c r="S10" s="2">
        <v>0.59090909090909094</v>
      </c>
      <c r="T10" s="2">
        <v>0.5252525252525253</v>
      </c>
      <c r="U10" s="2">
        <v>0.5</v>
      </c>
      <c r="V10" s="2">
        <v>0.60606060606060608</v>
      </c>
      <c r="W10" s="2">
        <v>0.1111111111111111</v>
      </c>
      <c r="X10" s="2">
        <v>0.27272727272727271</v>
      </c>
      <c r="Y10" s="2">
        <v>0</v>
      </c>
      <c r="Z10" s="2">
        <v>0</v>
      </c>
      <c r="AA10" s="2">
        <v>0</v>
      </c>
      <c r="AB10" s="2">
        <v>0</v>
      </c>
      <c r="AC10" s="2">
        <v>0</v>
      </c>
      <c r="AD10" s="2">
        <v>0</v>
      </c>
      <c r="AE10" s="2">
        <v>0</v>
      </c>
      <c r="AF10" s="2">
        <v>0</v>
      </c>
      <c r="AG10" s="2">
        <v>0</v>
      </c>
      <c r="AH10" s="2">
        <v>0</v>
      </c>
      <c r="AI10" s="2">
        <v>0</v>
      </c>
      <c r="AJ10" s="2">
        <v>0</v>
      </c>
      <c r="AK10" s="2">
        <v>0</v>
      </c>
      <c r="AL10" s="2">
        <v>0</v>
      </c>
      <c r="AM10" s="2">
        <v>0</v>
      </c>
      <c r="AN10" s="2">
        <v>0</v>
      </c>
      <c r="AO10" s="2">
        <v>0</v>
      </c>
      <c r="AP10" s="2">
        <v>0</v>
      </c>
      <c r="AQ10" s="2">
        <v>0</v>
      </c>
      <c r="AR10" s="2">
        <v>0</v>
      </c>
      <c r="AS10" s="2">
        <v>0</v>
      </c>
      <c r="AT10" s="2">
        <v>0</v>
      </c>
      <c r="AU10" s="2">
        <v>0</v>
      </c>
      <c r="AV10" s="2">
        <v>0</v>
      </c>
      <c r="AW10" s="2">
        <v>0</v>
      </c>
      <c r="AX10" s="2">
        <v>0</v>
      </c>
      <c r="AY10" s="2">
        <v>0</v>
      </c>
      <c r="AZ10" s="2">
        <v>0</v>
      </c>
      <c r="BA10" s="2">
        <v>0</v>
      </c>
      <c r="BB10" s="2">
        <v>0</v>
      </c>
    </row>
    <row r="11" spans="1:54" x14ac:dyDescent="0.25">
      <c r="A11" s="2">
        <v>0</v>
      </c>
      <c r="B11" s="2">
        <v>0</v>
      </c>
      <c r="C11" s="2">
        <v>0</v>
      </c>
      <c r="D11" s="2">
        <v>0</v>
      </c>
      <c r="E11" s="2">
        <v>0</v>
      </c>
      <c r="F11" s="2">
        <v>0</v>
      </c>
      <c r="G11" s="2">
        <v>0</v>
      </c>
      <c r="H11" s="2">
        <v>0</v>
      </c>
      <c r="I11" s="2">
        <v>1</v>
      </c>
      <c r="J11" s="2">
        <v>1</v>
      </c>
      <c r="K11" s="2">
        <v>1</v>
      </c>
      <c r="L11" s="2">
        <v>1</v>
      </c>
      <c r="M11" s="2">
        <v>1</v>
      </c>
      <c r="N11" s="2">
        <v>1</v>
      </c>
      <c r="O11" s="2">
        <v>0.9538461538461539</v>
      </c>
      <c r="P11" s="2">
        <v>0.98461538461538467</v>
      </c>
      <c r="Q11" s="2">
        <v>0.98571428571428577</v>
      </c>
      <c r="R11" s="2">
        <v>0.94285714285714284</v>
      </c>
      <c r="S11" s="2">
        <v>0.84057971014492749</v>
      </c>
      <c r="T11" s="2">
        <v>0.66666666666666663</v>
      </c>
      <c r="U11" s="2">
        <v>0.72463768115942029</v>
      </c>
      <c r="V11" s="2">
        <v>0.72463768115942029</v>
      </c>
      <c r="W11" s="2">
        <v>0.34782608695652173</v>
      </c>
      <c r="X11" s="2">
        <v>0.44927536231884058</v>
      </c>
      <c r="Y11" s="2">
        <v>0</v>
      </c>
      <c r="Z11" s="2">
        <v>0.2</v>
      </c>
      <c r="AA11" s="2">
        <v>0</v>
      </c>
      <c r="AB11" s="2">
        <v>0</v>
      </c>
      <c r="AC11" s="2">
        <v>0</v>
      </c>
      <c r="AD11" s="2">
        <v>0</v>
      </c>
      <c r="AE11" s="2">
        <v>0</v>
      </c>
      <c r="AF11" s="2">
        <v>0</v>
      </c>
      <c r="AG11" s="2">
        <v>0</v>
      </c>
      <c r="AH11" s="2">
        <v>0</v>
      </c>
      <c r="AI11" s="2">
        <v>0</v>
      </c>
      <c r="AJ11" s="2">
        <v>0</v>
      </c>
      <c r="AK11" s="2">
        <v>0</v>
      </c>
      <c r="AL11" s="2">
        <v>0</v>
      </c>
      <c r="AM11" s="2">
        <v>0</v>
      </c>
      <c r="AN11" s="2">
        <v>0</v>
      </c>
      <c r="AO11" s="2">
        <v>0</v>
      </c>
      <c r="AP11" s="2">
        <v>0</v>
      </c>
      <c r="AQ11" s="2">
        <v>0</v>
      </c>
      <c r="AR11" s="2">
        <v>0</v>
      </c>
      <c r="AS11" s="2">
        <v>0</v>
      </c>
      <c r="AT11" s="2">
        <v>0</v>
      </c>
      <c r="AU11" s="2">
        <v>0</v>
      </c>
      <c r="AV11" s="2">
        <v>0</v>
      </c>
      <c r="AW11" s="2">
        <v>0</v>
      </c>
      <c r="AX11" s="2">
        <v>0</v>
      </c>
      <c r="AY11" s="2">
        <v>0</v>
      </c>
      <c r="AZ11" s="2">
        <v>0</v>
      </c>
      <c r="BA11" s="2">
        <v>0</v>
      </c>
      <c r="BB11" s="2">
        <v>0</v>
      </c>
    </row>
    <row r="12" spans="1:54" x14ac:dyDescent="0.25">
      <c r="A12" s="2">
        <v>0</v>
      </c>
      <c r="B12" s="2">
        <v>0</v>
      </c>
      <c r="C12" s="2">
        <v>0</v>
      </c>
      <c r="D12" s="2">
        <v>0</v>
      </c>
      <c r="E12" s="2">
        <v>0</v>
      </c>
      <c r="F12" s="2">
        <v>0</v>
      </c>
      <c r="G12" s="2">
        <v>0</v>
      </c>
      <c r="H12" s="2">
        <v>0</v>
      </c>
      <c r="I12" s="2">
        <v>0</v>
      </c>
      <c r="J12" s="2">
        <v>0</v>
      </c>
      <c r="K12" s="2">
        <v>0</v>
      </c>
      <c r="L12" s="2">
        <v>0</v>
      </c>
      <c r="M12" s="2">
        <v>0</v>
      </c>
      <c r="N12" s="2">
        <v>0</v>
      </c>
      <c r="O12" s="2">
        <v>1</v>
      </c>
      <c r="P12" s="2">
        <v>1</v>
      </c>
      <c r="Q12" s="2">
        <v>0.96111403047819233</v>
      </c>
      <c r="R12" s="2">
        <v>0.95165528113504994</v>
      </c>
      <c r="S12" s="2">
        <v>0.80241723594324754</v>
      </c>
      <c r="T12" s="2">
        <v>0.69574356279558591</v>
      </c>
      <c r="U12" s="2">
        <v>0.67840252233315812</v>
      </c>
      <c r="V12" s="2">
        <v>0.62900683131897006</v>
      </c>
      <c r="W12" s="2">
        <v>0.44718864950078824</v>
      </c>
      <c r="X12" s="2">
        <v>0.48187073042564371</v>
      </c>
      <c r="Y12" s="2">
        <v>0.14398734177215189</v>
      </c>
      <c r="Z12" s="2">
        <v>0.254746835443038</v>
      </c>
      <c r="AA12" s="2">
        <v>0</v>
      </c>
      <c r="AB12" s="2">
        <v>0</v>
      </c>
      <c r="AC12" s="2">
        <v>0</v>
      </c>
      <c r="AD12" s="2">
        <v>0</v>
      </c>
      <c r="AE12" s="2">
        <v>0</v>
      </c>
      <c r="AF12" s="2">
        <v>0</v>
      </c>
      <c r="AG12" s="2">
        <v>0</v>
      </c>
      <c r="AH12" s="2">
        <v>0</v>
      </c>
      <c r="AI12" s="2">
        <v>0</v>
      </c>
      <c r="AJ12" s="2">
        <v>0</v>
      </c>
      <c r="AK12" s="2">
        <v>0</v>
      </c>
      <c r="AL12" s="2">
        <v>0</v>
      </c>
      <c r="AM12" s="2">
        <v>0</v>
      </c>
      <c r="AN12" s="2">
        <v>0</v>
      </c>
      <c r="AO12" s="2">
        <v>0</v>
      </c>
      <c r="AP12" s="2">
        <v>0</v>
      </c>
      <c r="AQ12" s="2">
        <v>0</v>
      </c>
      <c r="AR12" s="2">
        <v>0</v>
      </c>
      <c r="AS12" s="2">
        <v>0</v>
      </c>
      <c r="AT12" s="2">
        <v>0</v>
      </c>
      <c r="AU12" s="2">
        <v>0</v>
      </c>
      <c r="AV12" s="2">
        <v>0</v>
      </c>
      <c r="AW12" s="2">
        <v>0</v>
      </c>
      <c r="AX12" s="2">
        <v>0</v>
      </c>
      <c r="AY12" s="2">
        <v>0</v>
      </c>
      <c r="AZ12" s="2">
        <v>0</v>
      </c>
      <c r="BA12" s="2">
        <v>0</v>
      </c>
      <c r="BB12" s="2">
        <v>0</v>
      </c>
    </row>
    <row r="13" spans="1:54" x14ac:dyDescent="0.25">
      <c r="A13" s="2">
        <v>0</v>
      </c>
      <c r="B13" s="2">
        <v>0</v>
      </c>
      <c r="C13" s="2">
        <v>0</v>
      </c>
      <c r="D13" s="2">
        <v>0</v>
      </c>
      <c r="E13" s="2">
        <v>0</v>
      </c>
      <c r="F13" s="2">
        <v>0</v>
      </c>
      <c r="G13" s="2">
        <v>0</v>
      </c>
      <c r="H13" s="2">
        <v>0</v>
      </c>
      <c r="I13" s="2">
        <v>0</v>
      </c>
      <c r="J13" s="2">
        <v>0</v>
      </c>
      <c r="K13" s="2">
        <v>0</v>
      </c>
      <c r="L13" s="2">
        <v>0</v>
      </c>
      <c r="M13" s="2">
        <v>0</v>
      </c>
      <c r="N13" s="2">
        <v>0</v>
      </c>
      <c r="O13" s="2">
        <v>0</v>
      </c>
      <c r="P13" s="2">
        <v>0</v>
      </c>
      <c r="Q13" s="2">
        <v>0.98469387755102045</v>
      </c>
      <c r="R13" s="2">
        <v>0.99489795918367352</v>
      </c>
      <c r="S13" s="2">
        <v>0.87755102040816324</v>
      </c>
      <c r="T13" s="2">
        <v>0.79081632653061229</v>
      </c>
      <c r="U13" s="2">
        <v>0.75</v>
      </c>
      <c r="V13" s="2">
        <v>0.7142857142857143</v>
      </c>
      <c r="W13" s="2">
        <v>0.69387755102040816</v>
      </c>
      <c r="X13" s="2">
        <v>0.63775510204081631</v>
      </c>
      <c r="Y13" s="2">
        <v>0.29081632653061223</v>
      </c>
      <c r="Z13" s="2">
        <v>0.41326530612244899</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c r="AY13" s="2">
        <v>0</v>
      </c>
      <c r="AZ13" s="2">
        <v>0</v>
      </c>
      <c r="BA13" s="2">
        <v>0</v>
      </c>
      <c r="BB13" s="2">
        <v>0</v>
      </c>
    </row>
    <row r="14" spans="1:54" x14ac:dyDescent="0.25">
      <c r="A14" s="2">
        <v>0</v>
      </c>
      <c r="B14" s="2">
        <v>0</v>
      </c>
      <c r="C14" s="2">
        <v>0</v>
      </c>
      <c r="D14" s="2">
        <v>0</v>
      </c>
      <c r="E14" s="2">
        <v>0</v>
      </c>
      <c r="F14" s="2">
        <v>0</v>
      </c>
      <c r="G14" s="2">
        <v>0</v>
      </c>
      <c r="H14" s="2">
        <v>0</v>
      </c>
      <c r="I14" s="2">
        <v>0</v>
      </c>
      <c r="J14" s="2">
        <v>0</v>
      </c>
      <c r="K14" s="2">
        <v>0</v>
      </c>
      <c r="L14" s="2">
        <v>0</v>
      </c>
      <c r="M14" s="2">
        <v>0</v>
      </c>
      <c r="N14" s="2">
        <v>0</v>
      </c>
      <c r="O14" s="2">
        <v>0</v>
      </c>
      <c r="P14" s="2">
        <v>0</v>
      </c>
      <c r="Q14" s="2">
        <v>0.96478873239436624</v>
      </c>
      <c r="R14" s="2">
        <v>0.95774647887323938</v>
      </c>
      <c r="S14" s="2">
        <v>0.87323943661971826</v>
      </c>
      <c r="T14" s="2">
        <v>0.75</v>
      </c>
      <c r="U14" s="2">
        <v>0.8666666666666667</v>
      </c>
      <c r="V14" s="2">
        <v>0.69444444444444442</v>
      </c>
      <c r="W14" s="2">
        <v>0.83333333333333337</v>
      </c>
      <c r="X14" s="2">
        <v>0.69444444444444442</v>
      </c>
      <c r="Y14" s="2">
        <v>0.4777777777777778</v>
      </c>
      <c r="Z14" s="2">
        <v>0.50555555555555554</v>
      </c>
      <c r="AA14" s="2">
        <v>0.28947368421052633</v>
      </c>
      <c r="AB14" s="2">
        <v>0.42105263157894735</v>
      </c>
      <c r="AC14" s="2">
        <v>0.18421052631578946</v>
      </c>
      <c r="AD14" s="2">
        <v>0</v>
      </c>
      <c r="AE14" s="2">
        <v>0</v>
      </c>
      <c r="AF14" s="2">
        <v>0</v>
      </c>
      <c r="AG14" s="2">
        <v>0</v>
      </c>
      <c r="AH14" s="2">
        <v>0</v>
      </c>
      <c r="AI14" s="2">
        <v>0</v>
      </c>
      <c r="AJ14" s="2">
        <v>0</v>
      </c>
      <c r="AK14" s="2">
        <v>0</v>
      </c>
      <c r="AL14" s="2">
        <v>0</v>
      </c>
      <c r="AM14" s="2">
        <v>0</v>
      </c>
      <c r="AN14" s="2">
        <v>0</v>
      </c>
      <c r="AO14" s="2">
        <v>0</v>
      </c>
      <c r="AP14" s="2">
        <v>0</v>
      </c>
      <c r="AQ14" s="2">
        <v>0</v>
      </c>
      <c r="AR14" s="2">
        <v>0</v>
      </c>
      <c r="AS14" s="2">
        <v>0</v>
      </c>
      <c r="AT14" s="2">
        <v>0</v>
      </c>
      <c r="AU14" s="2">
        <v>0</v>
      </c>
      <c r="AV14" s="2">
        <v>0</v>
      </c>
      <c r="AW14" s="2">
        <v>0</v>
      </c>
      <c r="AX14" s="2">
        <v>0</v>
      </c>
      <c r="AY14" s="2">
        <v>0</v>
      </c>
      <c r="AZ14" s="2">
        <v>0</v>
      </c>
      <c r="BA14" s="2">
        <v>0</v>
      </c>
      <c r="BB14" s="2">
        <v>0</v>
      </c>
    </row>
    <row r="15" spans="1:54" x14ac:dyDescent="0.25">
      <c r="A15" s="2">
        <v>0</v>
      </c>
      <c r="B15" s="2">
        <v>0</v>
      </c>
      <c r="C15" s="2">
        <v>0</v>
      </c>
      <c r="D15" s="2">
        <v>0</v>
      </c>
      <c r="E15" s="2">
        <v>0</v>
      </c>
      <c r="F15" s="2">
        <v>0</v>
      </c>
      <c r="G15" s="2">
        <v>0</v>
      </c>
      <c r="H15" s="2">
        <v>0</v>
      </c>
      <c r="I15" s="2">
        <v>0</v>
      </c>
      <c r="J15" s="2">
        <v>0</v>
      </c>
      <c r="K15" s="2">
        <v>0</v>
      </c>
      <c r="L15" s="2">
        <v>0</v>
      </c>
      <c r="M15" s="2">
        <v>0</v>
      </c>
      <c r="N15" s="2">
        <v>0</v>
      </c>
      <c r="O15" s="2">
        <v>0</v>
      </c>
      <c r="P15" s="2">
        <v>0</v>
      </c>
      <c r="Q15" s="2">
        <v>1</v>
      </c>
      <c r="R15" s="2">
        <v>1</v>
      </c>
      <c r="S15" s="2">
        <v>1</v>
      </c>
      <c r="T15" s="2">
        <v>0.71700680272108841</v>
      </c>
      <c r="U15" s="2">
        <v>0.86734693877551017</v>
      </c>
      <c r="V15" s="2">
        <v>0.69591836734693879</v>
      </c>
      <c r="W15" s="2">
        <v>0.88435374149659862</v>
      </c>
      <c r="X15" s="2">
        <v>0.76258503401360545</v>
      </c>
      <c r="Y15" s="2">
        <v>0.48503401360544218</v>
      </c>
      <c r="Z15" s="2">
        <v>0.55850340136054422</v>
      </c>
      <c r="AA15" s="2">
        <v>0.2872777017783858</v>
      </c>
      <c r="AB15" s="2">
        <v>0.32147742818057456</v>
      </c>
      <c r="AC15" s="2">
        <v>0.10116199589883801</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c r="AY15" s="2">
        <v>0</v>
      </c>
      <c r="AZ15" s="2">
        <v>0</v>
      </c>
      <c r="BA15" s="2">
        <v>0</v>
      </c>
      <c r="BB15" s="2">
        <v>0</v>
      </c>
    </row>
    <row r="16" spans="1:54" x14ac:dyDescent="0.25">
      <c r="A16" s="2">
        <v>0</v>
      </c>
      <c r="B16" s="2">
        <v>0</v>
      </c>
      <c r="C16" s="2">
        <v>0</v>
      </c>
      <c r="D16" s="2">
        <v>0</v>
      </c>
      <c r="E16" s="2">
        <v>0</v>
      </c>
      <c r="F16" s="2">
        <v>0</v>
      </c>
      <c r="G16" s="2">
        <v>0</v>
      </c>
      <c r="H16" s="2">
        <v>0</v>
      </c>
      <c r="I16" s="2">
        <v>0</v>
      </c>
      <c r="J16" s="2">
        <v>0</v>
      </c>
      <c r="K16" s="2">
        <v>0</v>
      </c>
      <c r="L16" s="2">
        <v>0</v>
      </c>
      <c r="M16" s="2">
        <v>0</v>
      </c>
      <c r="N16" s="2">
        <v>0</v>
      </c>
      <c r="O16" s="2">
        <v>0</v>
      </c>
      <c r="P16" s="2">
        <v>0</v>
      </c>
      <c r="Q16" s="2">
        <v>0</v>
      </c>
      <c r="R16" s="2">
        <v>0</v>
      </c>
      <c r="S16" s="2">
        <v>0</v>
      </c>
      <c r="T16" s="2">
        <v>0.76744186046511631</v>
      </c>
      <c r="U16" s="2">
        <v>0.89147286821705429</v>
      </c>
      <c r="V16" s="2">
        <v>0.79069767441860461</v>
      </c>
      <c r="W16" s="2">
        <v>0.94573643410852715</v>
      </c>
      <c r="X16" s="2">
        <v>0.84883720930232553</v>
      </c>
      <c r="Y16" s="2">
        <v>0.70542635658914732</v>
      </c>
      <c r="Z16" s="2">
        <v>0.65503875968992253</v>
      </c>
      <c r="AA16" s="2">
        <v>0.43410852713178294</v>
      </c>
      <c r="AB16" s="2">
        <v>0.35658914728682173</v>
      </c>
      <c r="AC16" s="2">
        <v>0.13178294573643412</v>
      </c>
      <c r="AD16" s="2">
        <v>0</v>
      </c>
      <c r="AE16" s="2">
        <v>0</v>
      </c>
      <c r="AF16" s="2">
        <v>0</v>
      </c>
      <c r="AG16" s="2">
        <v>0</v>
      </c>
      <c r="AH16" s="2">
        <v>0</v>
      </c>
      <c r="AI16" s="2">
        <v>0</v>
      </c>
      <c r="AJ16" s="2">
        <v>0</v>
      </c>
      <c r="AK16" s="2">
        <v>0</v>
      </c>
      <c r="AL16" s="2">
        <v>0</v>
      </c>
      <c r="AM16" s="2">
        <v>0</v>
      </c>
      <c r="AN16" s="2">
        <v>0</v>
      </c>
      <c r="AO16" s="2">
        <v>0</v>
      </c>
      <c r="AP16" s="2">
        <v>0</v>
      </c>
      <c r="AQ16" s="2">
        <v>0</v>
      </c>
      <c r="AR16" s="2">
        <v>0</v>
      </c>
      <c r="AS16" s="2">
        <v>0</v>
      </c>
      <c r="AT16" s="2">
        <v>0</v>
      </c>
      <c r="AU16" s="2">
        <v>0</v>
      </c>
      <c r="AV16" s="2">
        <v>0</v>
      </c>
      <c r="AW16" s="2">
        <v>0</v>
      </c>
      <c r="AX16" s="2">
        <v>0</v>
      </c>
      <c r="AY16" s="2">
        <v>0</v>
      </c>
      <c r="AZ16" s="2">
        <v>0</v>
      </c>
      <c r="BA16" s="2">
        <v>0</v>
      </c>
      <c r="BB16" s="2">
        <v>0</v>
      </c>
    </row>
    <row r="17" spans="1:54" x14ac:dyDescent="0.25">
      <c r="A17" s="2">
        <v>0</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0.8203125</v>
      </c>
      <c r="U17" s="2">
        <v>0.90625</v>
      </c>
      <c r="V17" s="2">
        <v>0.7734375</v>
      </c>
      <c r="W17" s="2">
        <v>1</v>
      </c>
      <c r="X17" s="2">
        <v>0.8671875</v>
      </c>
      <c r="Y17" s="2">
        <v>0.78343949044585992</v>
      </c>
      <c r="Z17" s="2">
        <v>0.75159235668789814</v>
      </c>
      <c r="AA17" s="2">
        <v>0.45222929936305734</v>
      </c>
      <c r="AB17" s="2">
        <v>0.52229299363057324</v>
      </c>
      <c r="AC17" s="2">
        <v>0.31847133757961782</v>
      </c>
      <c r="AD17" s="2">
        <v>0.27586206896551724</v>
      </c>
      <c r="AE17" s="2">
        <v>0.17241379310344829</v>
      </c>
      <c r="AF17" s="2">
        <v>0.31034482758620691</v>
      </c>
      <c r="AG17" s="2">
        <v>0.17241379310344829</v>
      </c>
      <c r="AH17" s="2">
        <v>0.2413793103448276</v>
      </c>
      <c r="AI17" s="2">
        <v>0</v>
      </c>
      <c r="AJ17" s="2">
        <v>0</v>
      </c>
      <c r="AK17" s="2">
        <v>0</v>
      </c>
      <c r="AL17" s="2">
        <v>0</v>
      </c>
      <c r="AM17" s="2">
        <v>0</v>
      </c>
      <c r="AN17" s="2">
        <v>0</v>
      </c>
      <c r="AO17" s="2">
        <v>0</v>
      </c>
      <c r="AP17" s="2">
        <v>0</v>
      </c>
      <c r="AQ17" s="2">
        <v>0</v>
      </c>
      <c r="AR17" s="2">
        <v>0</v>
      </c>
      <c r="AS17" s="2">
        <v>0</v>
      </c>
      <c r="AT17" s="2">
        <v>0</v>
      </c>
      <c r="AU17" s="2">
        <v>0</v>
      </c>
      <c r="AV17" s="2">
        <v>0</v>
      </c>
      <c r="AW17" s="2">
        <v>0</v>
      </c>
      <c r="AX17" s="2">
        <v>0</v>
      </c>
      <c r="AY17" s="2">
        <v>0</v>
      </c>
      <c r="AZ17" s="2">
        <v>0</v>
      </c>
      <c r="BA17" s="2">
        <v>0</v>
      </c>
      <c r="BB17" s="2">
        <v>0</v>
      </c>
    </row>
    <row r="18" spans="1:54" x14ac:dyDescent="0.25">
      <c r="A18" s="2">
        <v>0</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1</v>
      </c>
      <c r="U18" s="2">
        <v>1</v>
      </c>
      <c r="V18" s="2">
        <v>1</v>
      </c>
      <c r="W18" s="2">
        <v>1</v>
      </c>
      <c r="X18" s="2">
        <v>1</v>
      </c>
      <c r="Y18" s="2">
        <v>0.80814354727398208</v>
      </c>
      <c r="Z18" s="2">
        <v>0.77087646652864039</v>
      </c>
      <c r="AA18" s="2">
        <v>0.48792270531400966</v>
      </c>
      <c r="AB18" s="2">
        <v>0.64389233954451341</v>
      </c>
      <c r="AC18" s="2">
        <v>0.4051069703243616</v>
      </c>
      <c r="AD18" s="2">
        <v>0.35615491009681882</v>
      </c>
      <c r="AE18" s="2">
        <v>0.33817427385892118</v>
      </c>
      <c r="AF18" s="2">
        <v>0.20193637621023514</v>
      </c>
      <c r="AG18" s="2">
        <v>0.20539419087136929</v>
      </c>
      <c r="AH18" s="2">
        <v>0.24896265560165975</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row>
    <row r="19" spans="1:54" x14ac:dyDescent="0.25">
      <c r="A19" s="2">
        <v>0</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0.83289124668435011</v>
      </c>
      <c r="Z19" s="2">
        <v>0.80901856763925728</v>
      </c>
      <c r="AA19" s="2">
        <v>0.51458885941644561</v>
      </c>
      <c r="AB19" s="2">
        <v>0.64190981432360739</v>
      </c>
      <c r="AC19" s="2">
        <v>0.45623342175066312</v>
      </c>
      <c r="AD19" s="2">
        <v>0.35543766578249336</v>
      </c>
      <c r="AE19" s="2">
        <v>0.39787798408488062</v>
      </c>
      <c r="AF19" s="2">
        <v>0.32625994694960214</v>
      </c>
      <c r="AG19" s="2">
        <v>0.28912466843501328</v>
      </c>
      <c r="AH19" s="2">
        <v>0.32625994694960214</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row>
    <row r="20" spans="1:54" x14ac:dyDescent="0.25">
      <c r="A20" s="2">
        <v>0</v>
      </c>
      <c r="B20" s="2">
        <v>0</v>
      </c>
      <c r="C20" s="2">
        <v>0</v>
      </c>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0.875</v>
      </c>
      <c r="Z20" s="2">
        <v>0.8571428571428571</v>
      </c>
      <c r="AA20" s="2">
        <v>0.4642857142857143</v>
      </c>
      <c r="AB20" s="2">
        <v>0.7232142857142857</v>
      </c>
      <c r="AC20" s="2">
        <v>0.5178571428571429</v>
      </c>
      <c r="AD20" s="2">
        <v>0.38392857142857145</v>
      </c>
      <c r="AE20" s="2">
        <v>0.5089285714285714</v>
      </c>
      <c r="AF20" s="2">
        <v>0.36607142857142855</v>
      </c>
      <c r="AG20" s="2">
        <v>0.38392857142857145</v>
      </c>
      <c r="AH20" s="2">
        <v>0.41964285714285715</v>
      </c>
      <c r="AI20" s="2">
        <v>0</v>
      </c>
      <c r="AJ20" s="2">
        <v>0</v>
      </c>
      <c r="AK20" s="2">
        <v>0</v>
      </c>
      <c r="AL20" s="2">
        <v>0</v>
      </c>
      <c r="AM20" s="2">
        <v>0</v>
      </c>
      <c r="AN20" s="2">
        <v>0</v>
      </c>
      <c r="AO20" s="2">
        <v>0</v>
      </c>
      <c r="AP20" s="2">
        <v>0</v>
      </c>
      <c r="AQ20" s="2">
        <v>0</v>
      </c>
      <c r="AR20" s="2">
        <v>0</v>
      </c>
      <c r="AS20" s="2">
        <v>0</v>
      </c>
      <c r="AT20" s="2">
        <v>0</v>
      </c>
      <c r="AU20" s="2">
        <v>0</v>
      </c>
      <c r="AV20" s="2">
        <v>0</v>
      </c>
      <c r="AW20" s="2">
        <v>0</v>
      </c>
      <c r="AX20" s="2">
        <v>0</v>
      </c>
      <c r="AY20" s="2">
        <v>0</v>
      </c>
      <c r="AZ20" s="2">
        <v>0</v>
      </c>
      <c r="BA20" s="2">
        <v>0</v>
      </c>
      <c r="BB20" s="2">
        <v>0</v>
      </c>
    </row>
    <row r="21" spans="1:54" x14ac:dyDescent="0.25">
      <c r="A21" s="2">
        <v>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0.93333333333333335</v>
      </c>
      <c r="Z21" s="2">
        <v>0.89333333333333331</v>
      </c>
      <c r="AA21" s="2">
        <v>0.36</v>
      </c>
      <c r="AB21" s="2">
        <v>0.77333333333333332</v>
      </c>
      <c r="AC21" s="2">
        <v>0.56000000000000005</v>
      </c>
      <c r="AD21" s="2">
        <v>0.41333333333333333</v>
      </c>
      <c r="AE21" s="2">
        <v>0.69333333333333336</v>
      </c>
      <c r="AF21" s="2">
        <v>0.50666666666666671</v>
      </c>
      <c r="AG21" s="2">
        <v>0.36</v>
      </c>
      <c r="AH21" s="2">
        <v>0.41333333333333333</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row>
    <row r="22" spans="1:54" x14ac:dyDescent="0.25">
      <c r="A22" s="2">
        <v>0</v>
      </c>
      <c r="B22" s="2">
        <v>0</v>
      </c>
      <c r="C22" s="2">
        <v>0</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0.94736842105263153</v>
      </c>
      <c r="Z22" s="2">
        <v>0.89473684210526316</v>
      </c>
      <c r="AA22" s="2">
        <v>0.60526315789473684</v>
      </c>
      <c r="AB22" s="2">
        <v>0.76315789473684215</v>
      </c>
      <c r="AC22" s="2">
        <v>0.65853658536585369</v>
      </c>
      <c r="AD22" s="2">
        <v>0.48780487804878048</v>
      </c>
      <c r="AE22" s="2">
        <v>0.58536585365853655</v>
      </c>
      <c r="AF22" s="2">
        <v>0.58536585365853655</v>
      </c>
      <c r="AG22" s="2">
        <v>0.48780487804878048</v>
      </c>
      <c r="AH22" s="2">
        <v>0.53658536585365857</v>
      </c>
      <c r="AI22" s="2">
        <v>0.33333333333333331</v>
      </c>
      <c r="AJ22" s="2">
        <v>0.33333333333333331</v>
      </c>
      <c r="AK22" s="2">
        <v>0.33333333333333331</v>
      </c>
      <c r="AL22" s="2">
        <v>0.66666666666666663</v>
      </c>
      <c r="AM22" s="2">
        <v>0</v>
      </c>
      <c r="AN22" s="2">
        <v>0</v>
      </c>
      <c r="AO22" s="2">
        <v>0</v>
      </c>
      <c r="AP22" s="2">
        <v>0</v>
      </c>
      <c r="AQ22" s="2">
        <v>0</v>
      </c>
      <c r="AR22" s="2">
        <v>0</v>
      </c>
      <c r="AS22" s="2">
        <v>0</v>
      </c>
      <c r="AT22" s="2">
        <v>0</v>
      </c>
      <c r="AU22" s="2">
        <v>0</v>
      </c>
      <c r="AV22" s="2">
        <v>0</v>
      </c>
      <c r="AW22" s="2">
        <v>0</v>
      </c>
      <c r="AX22" s="2">
        <v>0</v>
      </c>
      <c r="AY22" s="2">
        <v>0</v>
      </c>
      <c r="AZ22" s="2">
        <v>0</v>
      </c>
      <c r="BA22" s="2">
        <v>0</v>
      </c>
      <c r="BB22" s="2">
        <v>0</v>
      </c>
    </row>
    <row r="23" spans="1:54" x14ac:dyDescent="0.25">
      <c r="A23" s="2">
        <v>0</v>
      </c>
      <c r="B23" s="2">
        <v>0</v>
      </c>
      <c r="C23" s="2">
        <v>0</v>
      </c>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1</v>
      </c>
      <c r="Z23" s="2">
        <v>1</v>
      </c>
      <c r="AA23" s="2">
        <v>0</v>
      </c>
      <c r="AB23" s="2">
        <v>0</v>
      </c>
      <c r="AC23" s="2">
        <v>0.81115879828326176</v>
      </c>
      <c r="AD23" s="2">
        <v>0.72532188841201717</v>
      </c>
      <c r="AE23" s="2">
        <v>0.74678111587982832</v>
      </c>
      <c r="AF23" s="2">
        <v>0.69098712446351929</v>
      </c>
      <c r="AG23" s="2">
        <v>0.66523605150214593</v>
      </c>
      <c r="AH23" s="2">
        <v>0.66523605150214593</v>
      </c>
      <c r="AI23" s="2">
        <v>0.5</v>
      </c>
      <c r="AJ23" s="2">
        <v>0.46120689655172414</v>
      </c>
      <c r="AK23" s="2">
        <v>0.40948275862068967</v>
      </c>
      <c r="AL23" s="2">
        <v>0.56034482758620685</v>
      </c>
      <c r="AM23" s="2">
        <v>0</v>
      </c>
      <c r="AN23" s="2">
        <v>0</v>
      </c>
      <c r="AO23" s="2">
        <v>0</v>
      </c>
      <c r="AP23" s="2">
        <v>0</v>
      </c>
      <c r="AQ23" s="2">
        <v>0</v>
      </c>
      <c r="AR23" s="2">
        <v>0</v>
      </c>
      <c r="AS23" s="2">
        <v>0</v>
      </c>
      <c r="AT23" s="2">
        <v>0</v>
      </c>
      <c r="AU23" s="2">
        <v>0</v>
      </c>
      <c r="AV23" s="2">
        <v>0</v>
      </c>
      <c r="AW23" s="2">
        <v>0</v>
      </c>
      <c r="AX23" s="2">
        <v>0</v>
      </c>
      <c r="AY23" s="2">
        <v>0</v>
      </c>
      <c r="AZ23" s="2">
        <v>0</v>
      </c>
      <c r="BA23" s="2">
        <v>0</v>
      </c>
      <c r="BB23" s="2">
        <v>0</v>
      </c>
    </row>
    <row r="24" spans="1:54" x14ac:dyDescent="0.25">
      <c r="A24" s="2">
        <v>0</v>
      </c>
      <c r="B24" s="2">
        <v>0</v>
      </c>
      <c r="C24" s="2">
        <v>0</v>
      </c>
      <c r="D24" s="2">
        <v>0</v>
      </c>
      <c r="E24" s="2">
        <v>0</v>
      </c>
      <c r="F24" s="2">
        <v>0</v>
      </c>
      <c r="G24" s="2">
        <v>0</v>
      </c>
      <c r="H24" s="2">
        <v>0</v>
      </c>
      <c r="I24" s="2">
        <v>0</v>
      </c>
      <c r="J24" s="2">
        <v>0</v>
      </c>
      <c r="K24" s="2">
        <v>0</v>
      </c>
      <c r="L24" s="2">
        <v>0</v>
      </c>
      <c r="M24" s="2">
        <v>0</v>
      </c>
      <c r="N24" s="2">
        <v>0</v>
      </c>
      <c r="O24" s="2">
        <v>0</v>
      </c>
      <c r="P24" s="2">
        <v>0</v>
      </c>
      <c r="Q24" s="2">
        <v>1</v>
      </c>
      <c r="R24" s="2">
        <v>1</v>
      </c>
      <c r="S24" s="2">
        <v>0</v>
      </c>
      <c r="T24" s="2">
        <v>0</v>
      </c>
      <c r="U24" s="2">
        <v>0</v>
      </c>
      <c r="V24" s="2">
        <v>0</v>
      </c>
      <c r="W24" s="2">
        <v>1</v>
      </c>
      <c r="X24" s="2">
        <v>0</v>
      </c>
      <c r="Y24" s="2">
        <v>0</v>
      </c>
      <c r="Z24" s="2">
        <v>0</v>
      </c>
      <c r="AA24" s="2">
        <v>0</v>
      </c>
      <c r="AB24" s="2">
        <v>0</v>
      </c>
      <c r="AC24" s="2">
        <v>0.79665071770334928</v>
      </c>
      <c r="AD24" s="2">
        <v>0.77990430622009566</v>
      </c>
      <c r="AE24" s="2">
        <v>0.79186602870813394</v>
      </c>
      <c r="AF24" s="2">
        <v>0.70255183413078148</v>
      </c>
      <c r="AG24" s="2">
        <v>0.72169059011164272</v>
      </c>
      <c r="AH24" s="2">
        <v>0.66985645933014359</v>
      </c>
      <c r="AI24" s="2">
        <v>0.5115537848605578</v>
      </c>
      <c r="AJ24" s="2">
        <v>0.43426294820717132</v>
      </c>
      <c r="AK24" s="2">
        <v>0.40796812749003986</v>
      </c>
      <c r="AL24" s="2">
        <v>0.52430278884462156</v>
      </c>
      <c r="AM24" s="2">
        <v>1</v>
      </c>
      <c r="AN24" s="2">
        <v>0</v>
      </c>
      <c r="AO24" s="2">
        <v>0</v>
      </c>
      <c r="AP24" s="2">
        <v>0</v>
      </c>
      <c r="AQ24" s="2">
        <v>0</v>
      </c>
      <c r="AR24" s="2">
        <v>0</v>
      </c>
      <c r="AS24" s="2">
        <v>0</v>
      </c>
      <c r="AT24" s="2">
        <v>0</v>
      </c>
      <c r="AU24" s="2">
        <v>0</v>
      </c>
      <c r="AV24" s="2">
        <v>0</v>
      </c>
      <c r="AW24" s="2">
        <v>0</v>
      </c>
      <c r="AX24" s="2">
        <v>0</v>
      </c>
      <c r="AY24" s="2">
        <v>0</v>
      </c>
      <c r="AZ24" s="2">
        <v>0</v>
      </c>
      <c r="BA24" s="2">
        <v>0</v>
      </c>
      <c r="BB24" s="2">
        <v>0</v>
      </c>
    </row>
    <row r="25" spans="1:54" x14ac:dyDescent="0.25">
      <c r="A25" s="2">
        <v>0</v>
      </c>
      <c r="B25" s="2">
        <v>0</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0.8318965517241379</v>
      </c>
      <c r="AD25" s="2">
        <v>0.79741379310344829</v>
      </c>
      <c r="AE25" s="2">
        <v>0.80172413793103448</v>
      </c>
      <c r="AF25" s="2">
        <v>0.71982758620689657</v>
      </c>
      <c r="AG25" s="2">
        <v>0.74568965517241381</v>
      </c>
      <c r="AH25" s="2">
        <v>0.72844827586206895</v>
      </c>
      <c r="AI25" s="2">
        <v>0.52586206896551724</v>
      </c>
      <c r="AJ25" s="2">
        <v>0.53448275862068961</v>
      </c>
      <c r="AK25" s="2">
        <v>0.46982758620689657</v>
      </c>
      <c r="AL25" s="2">
        <v>0.59913793103448276</v>
      </c>
      <c r="AM25" s="2">
        <v>0</v>
      </c>
      <c r="AN25" s="2">
        <v>0</v>
      </c>
      <c r="AO25" s="2">
        <v>0</v>
      </c>
      <c r="AP25" s="2">
        <v>0</v>
      </c>
      <c r="AQ25" s="2">
        <v>0</v>
      </c>
      <c r="AR25" s="2">
        <v>0</v>
      </c>
      <c r="AS25" s="2">
        <v>0</v>
      </c>
      <c r="AT25" s="2">
        <v>0</v>
      </c>
      <c r="AU25" s="2">
        <v>0</v>
      </c>
      <c r="AV25" s="2">
        <v>0</v>
      </c>
      <c r="AW25" s="2">
        <v>0</v>
      </c>
      <c r="AX25" s="2">
        <v>0</v>
      </c>
      <c r="AY25" s="2">
        <v>0</v>
      </c>
      <c r="AZ25" s="2">
        <v>0</v>
      </c>
      <c r="BA25" s="2">
        <v>0</v>
      </c>
      <c r="BB25" s="2">
        <v>0</v>
      </c>
    </row>
    <row r="26" spans="1:54" x14ac:dyDescent="0.25">
      <c r="A26" s="2">
        <v>0</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0.79761904761904767</v>
      </c>
      <c r="AD26" s="2">
        <v>0.75</v>
      </c>
      <c r="AE26" s="2">
        <v>0.8214285714285714</v>
      </c>
      <c r="AF26" s="2">
        <v>0.84523809523809523</v>
      </c>
      <c r="AG26" s="2">
        <v>0.76190476190476186</v>
      </c>
      <c r="AH26" s="2">
        <v>0.75</v>
      </c>
      <c r="AI26" s="2">
        <v>0.4642857142857143</v>
      </c>
      <c r="AJ26" s="2">
        <v>0.66666666666666663</v>
      </c>
      <c r="AK26" s="2">
        <v>0.39285714285714285</v>
      </c>
      <c r="AL26" s="2">
        <v>0.4642857142857143</v>
      </c>
      <c r="AM26" s="2">
        <v>0</v>
      </c>
      <c r="AN26" s="2">
        <v>0</v>
      </c>
      <c r="AO26" s="2">
        <v>0</v>
      </c>
      <c r="AP26" s="2">
        <v>0</v>
      </c>
      <c r="AQ26" s="2">
        <v>0</v>
      </c>
      <c r="AR26" s="2">
        <v>0</v>
      </c>
      <c r="AS26" s="2">
        <v>0</v>
      </c>
      <c r="AT26" s="2">
        <v>0</v>
      </c>
      <c r="AU26" s="2">
        <v>0</v>
      </c>
      <c r="AV26" s="2">
        <v>0</v>
      </c>
      <c r="AW26" s="2">
        <v>0</v>
      </c>
      <c r="AX26" s="2">
        <v>0</v>
      </c>
      <c r="AY26" s="2">
        <v>0</v>
      </c>
      <c r="AZ26" s="2">
        <v>0</v>
      </c>
      <c r="BA26" s="2">
        <v>0</v>
      </c>
      <c r="BB26" s="2">
        <v>0</v>
      </c>
    </row>
    <row r="27" spans="1:54" x14ac:dyDescent="0.25">
      <c r="A27" s="2">
        <v>0</v>
      </c>
      <c r="B27" s="2">
        <v>0</v>
      </c>
      <c r="C27" s="2">
        <v>0</v>
      </c>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c r="X27" s="2">
        <v>0</v>
      </c>
      <c r="Y27" s="2">
        <v>0</v>
      </c>
      <c r="Z27" s="2">
        <v>0</v>
      </c>
      <c r="AA27" s="2">
        <v>0</v>
      </c>
      <c r="AB27" s="2">
        <v>0</v>
      </c>
      <c r="AC27" s="2">
        <v>0.85185185185185186</v>
      </c>
      <c r="AD27" s="2">
        <v>0.83333333333333337</v>
      </c>
      <c r="AE27" s="2">
        <v>0.79629629629629628</v>
      </c>
      <c r="AF27" s="2">
        <v>0.83333333333333337</v>
      </c>
      <c r="AG27" s="2">
        <v>0.81481481481481477</v>
      </c>
      <c r="AH27" s="2">
        <v>0.68518518518518523</v>
      </c>
      <c r="AI27" s="2">
        <v>0.52727272727272723</v>
      </c>
      <c r="AJ27" s="2">
        <v>0.58181818181818179</v>
      </c>
      <c r="AK27" s="2">
        <v>0.4</v>
      </c>
      <c r="AL27" s="2">
        <v>0.47272727272727272</v>
      </c>
      <c r="AM27" s="2">
        <v>0</v>
      </c>
      <c r="AN27" s="2">
        <v>0</v>
      </c>
      <c r="AO27" s="2">
        <v>0</v>
      </c>
      <c r="AP27" s="2">
        <v>0</v>
      </c>
      <c r="AQ27" s="2">
        <v>0</v>
      </c>
      <c r="AR27" s="2">
        <v>0</v>
      </c>
      <c r="AS27" s="2">
        <v>0</v>
      </c>
      <c r="AT27" s="2">
        <v>0</v>
      </c>
      <c r="AU27" s="2">
        <v>0</v>
      </c>
      <c r="AV27" s="2">
        <v>0</v>
      </c>
      <c r="AW27" s="2">
        <v>0</v>
      </c>
      <c r="AX27" s="2">
        <v>0</v>
      </c>
      <c r="AY27" s="2">
        <v>0</v>
      </c>
      <c r="AZ27" s="2">
        <v>0</v>
      </c>
      <c r="BA27" s="2">
        <v>0</v>
      </c>
      <c r="BB27" s="2">
        <v>0</v>
      </c>
    </row>
    <row r="28" spans="1:54" x14ac:dyDescent="0.25">
      <c r="A28" s="2">
        <v>0</v>
      </c>
      <c r="B28" s="2">
        <v>0</v>
      </c>
      <c r="C28" s="2">
        <v>0</v>
      </c>
      <c r="D28" s="2">
        <v>0</v>
      </c>
      <c r="E28" s="2">
        <v>0</v>
      </c>
      <c r="F28" s="2">
        <v>0</v>
      </c>
      <c r="G28" s="2">
        <v>0</v>
      </c>
      <c r="H28" s="2">
        <v>0</v>
      </c>
      <c r="I28" s="2">
        <v>0</v>
      </c>
      <c r="J28" s="2">
        <v>0</v>
      </c>
      <c r="K28" s="2">
        <v>0</v>
      </c>
      <c r="L28" s="2">
        <v>0</v>
      </c>
      <c r="M28" s="2">
        <v>0</v>
      </c>
      <c r="N28" s="2">
        <v>0</v>
      </c>
      <c r="O28" s="2">
        <v>0</v>
      </c>
      <c r="P28" s="2">
        <v>0</v>
      </c>
      <c r="Q28" s="2">
        <v>0</v>
      </c>
      <c r="R28" s="2">
        <v>0</v>
      </c>
      <c r="S28" s="2">
        <v>0</v>
      </c>
      <c r="T28" s="2">
        <v>0</v>
      </c>
      <c r="U28" s="2">
        <v>0</v>
      </c>
      <c r="V28" s="2">
        <v>0</v>
      </c>
      <c r="W28" s="2">
        <v>0</v>
      </c>
      <c r="X28" s="2">
        <v>0</v>
      </c>
      <c r="Y28" s="2">
        <v>0</v>
      </c>
      <c r="Z28" s="2">
        <v>0</v>
      </c>
      <c r="AA28" s="2">
        <v>0</v>
      </c>
      <c r="AB28" s="2">
        <v>0</v>
      </c>
      <c r="AC28" s="2">
        <v>0.7931034482758621</v>
      </c>
      <c r="AD28" s="2">
        <v>0.68965517241379315</v>
      </c>
      <c r="AE28" s="2">
        <v>0.86206896551724133</v>
      </c>
      <c r="AF28" s="2">
        <v>0.75862068965517238</v>
      </c>
      <c r="AG28" s="2">
        <v>0.75862068965517238</v>
      </c>
      <c r="AH28" s="2">
        <v>0.7931034482758621</v>
      </c>
      <c r="AI28" s="2">
        <v>0.4838709677419355</v>
      </c>
      <c r="AJ28" s="2">
        <v>0.61290322580645162</v>
      </c>
      <c r="AK28" s="2">
        <v>0.41935483870967744</v>
      </c>
      <c r="AL28" s="2">
        <v>0.64516129032258063</v>
      </c>
      <c r="AM28" s="2">
        <v>0.5</v>
      </c>
      <c r="AN28" s="2">
        <v>0.5</v>
      </c>
      <c r="AO28" s="2">
        <v>0.5</v>
      </c>
      <c r="AP28" s="2">
        <v>0.5</v>
      </c>
      <c r="AQ28" s="2">
        <v>0.5</v>
      </c>
      <c r="AR28" s="2">
        <v>0</v>
      </c>
      <c r="AS28" s="2">
        <v>0</v>
      </c>
      <c r="AT28" s="2">
        <v>0</v>
      </c>
      <c r="AU28" s="2">
        <v>0</v>
      </c>
      <c r="AV28" s="2">
        <v>0</v>
      </c>
      <c r="AW28" s="2">
        <v>0</v>
      </c>
      <c r="AX28" s="2">
        <v>0</v>
      </c>
      <c r="AY28" s="2">
        <v>0</v>
      </c>
      <c r="AZ28" s="2">
        <v>0</v>
      </c>
      <c r="BA28" s="2">
        <v>0</v>
      </c>
      <c r="BB28" s="2">
        <v>0</v>
      </c>
    </row>
    <row r="29" spans="1:54" x14ac:dyDescent="0.25">
      <c r="A29" s="2">
        <v>0</v>
      </c>
      <c r="B29" s="2">
        <v>0</v>
      </c>
      <c r="C29" s="2">
        <v>0</v>
      </c>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c r="X29" s="2">
        <v>0</v>
      </c>
      <c r="Y29" s="2">
        <v>0</v>
      </c>
      <c r="Z29" s="2">
        <v>0</v>
      </c>
      <c r="AA29" s="2">
        <v>0</v>
      </c>
      <c r="AB29" s="2">
        <v>0</v>
      </c>
      <c r="AC29" s="2">
        <v>0.66666666666666663</v>
      </c>
      <c r="AD29" s="2">
        <v>0.5</v>
      </c>
      <c r="AE29" s="2">
        <v>0.66666666666666663</v>
      </c>
      <c r="AF29" s="2">
        <v>0.66666666666666663</v>
      </c>
      <c r="AG29" s="2">
        <v>0.66666666666666663</v>
      </c>
      <c r="AH29" s="2">
        <v>0.66666666666666663</v>
      </c>
      <c r="AI29" s="2">
        <v>0.45833333333333331</v>
      </c>
      <c r="AJ29" s="2">
        <v>0.625</v>
      </c>
      <c r="AK29" s="2">
        <v>0.45833333333333331</v>
      </c>
      <c r="AL29" s="2">
        <v>0.41666666666666669</v>
      </c>
      <c r="AM29" s="2">
        <v>0.47368421052631576</v>
      </c>
      <c r="AN29" s="2">
        <v>0.63157894736842102</v>
      </c>
      <c r="AO29" s="2">
        <v>0.47368421052631576</v>
      </c>
      <c r="AP29" s="2">
        <v>0.36842105263157893</v>
      </c>
      <c r="AQ29" s="2">
        <v>0.26315789473684209</v>
      </c>
      <c r="AR29" s="2">
        <v>0</v>
      </c>
      <c r="AS29" s="2">
        <v>0</v>
      </c>
      <c r="AT29" s="2">
        <v>0</v>
      </c>
      <c r="AU29" s="2">
        <v>0</v>
      </c>
      <c r="AV29" s="2">
        <v>0</v>
      </c>
      <c r="AW29" s="2">
        <v>0</v>
      </c>
      <c r="AX29" s="2">
        <v>0</v>
      </c>
      <c r="AY29" s="2">
        <v>0</v>
      </c>
      <c r="AZ29" s="2">
        <v>0</v>
      </c>
      <c r="BA29" s="2">
        <v>0</v>
      </c>
      <c r="BB29" s="2">
        <v>0</v>
      </c>
    </row>
    <row r="30" spans="1:54" x14ac:dyDescent="0.25">
      <c r="A30" s="2">
        <v>0</v>
      </c>
      <c r="B30" s="2">
        <v>0</v>
      </c>
      <c r="C30" s="2">
        <v>0</v>
      </c>
      <c r="D30" s="2">
        <v>0</v>
      </c>
      <c r="E30" s="2">
        <v>0</v>
      </c>
      <c r="F30" s="2">
        <v>0</v>
      </c>
      <c r="G30" s="2">
        <v>0</v>
      </c>
      <c r="H30" s="2">
        <v>0</v>
      </c>
      <c r="I30" s="2">
        <v>0</v>
      </c>
      <c r="J30" s="2">
        <v>0</v>
      </c>
      <c r="K30" s="2">
        <v>0</v>
      </c>
      <c r="L30" s="2">
        <v>0</v>
      </c>
      <c r="M30" s="2">
        <v>0</v>
      </c>
      <c r="N30" s="2">
        <v>0</v>
      </c>
      <c r="O30" s="2">
        <v>0</v>
      </c>
      <c r="P30" s="2">
        <v>0</v>
      </c>
      <c r="Q30" s="2">
        <v>0</v>
      </c>
      <c r="R30" s="2">
        <v>0</v>
      </c>
      <c r="S30" s="2">
        <v>0</v>
      </c>
      <c r="T30" s="2">
        <v>0</v>
      </c>
      <c r="U30" s="2">
        <v>0</v>
      </c>
      <c r="V30" s="2">
        <v>0</v>
      </c>
      <c r="W30" s="2">
        <v>0</v>
      </c>
      <c r="X30" s="2">
        <v>0</v>
      </c>
      <c r="Y30" s="2">
        <v>0</v>
      </c>
      <c r="Z30" s="2">
        <v>0</v>
      </c>
      <c r="AA30" s="2">
        <v>0</v>
      </c>
      <c r="AB30" s="2">
        <v>0</v>
      </c>
      <c r="AC30" s="2">
        <v>0.8</v>
      </c>
      <c r="AD30" s="2">
        <v>1</v>
      </c>
      <c r="AE30" s="2">
        <v>0.6</v>
      </c>
      <c r="AF30" s="2">
        <v>0.8</v>
      </c>
      <c r="AG30" s="2">
        <v>0.6</v>
      </c>
      <c r="AH30" s="2">
        <v>0.4</v>
      </c>
      <c r="AI30" s="2">
        <v>0.38461538461538464</v>
      </c>
      <c r="AJ30" s="2">
        <v>0.69230769230769229</v>
      </c>
      <c r="AK30" s="2">
        <v>0.61538461538461542</v>
      </c>
      <c r="AL30" s="2">
        <v>0.61538461538461542</v>
      </c>
      <c r="AM30" s="2">
        <v>0.52380952380952384</v>
      </c>
      <c r="AN30" s="2">
        <v>0.47619047619047616</v>
      </c>
      <c r="AO30" s="2">
        <v>0.61904761904761907</v>
      </c>
      <c r="AP30" s="2">
        <v>0.42857142857142855</v>
      </c>
      <c r="AQ30" s="2">
        <v>0.47619047619047616</v>
      </c>
      <c r="AR30" s="2">
        <v>0</v>
      </c>
      <c r="AS30" s="2">
        <v>0</v>
      </c>
      <c r="AT30" s="2">
        <v>0</v>
      </c>
      <c r="AU30" s="2">
        <v>0</v>
      </c>
      <c r="AV30" s="2">
        <v>0</v>
      </c>
      <c r="AW30" s="2">
        <v>0</v>
      </c>
      <c r="AX30" s="2">
        <v>0</v>
      </c>
      <c r="AY30" s="2">
        <v>0</v>
      </c>
      <c r="AZ30" s="2">
        <v>0</v>
      </c>
      <c r="BA30" s="2">
        <v>0</v>
      </c>
      <c r="BB30" s="2">
        <v>0</v>
      </c>
    </row>
    <row r="31" spans="1:54" x14ac:dyDescent="0.25">
      <c r="A31" s="2">
        <v>0</v>
      </c>
      <c r="B31" s="2">
        <v>0</v>
      </c>
      <c r="C31" s="2">
        <v>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c r="AB31" s="2">
        <v>0</v>
      </c>
      <c r="AC31" s="2">
        <v>0.75</v>
      </c>
      <c r="AD31" s="2">
        <v>0.75</v>
      </c>
      <c r="AE31" s="2">
        <v>0.75</v>
      </c>
      <c r="AF31" s="2">
        <v>0.5</v>
      </c>
      <c r="AG31" s="2">
        <v>0.75</v>
      </c>
      <c r="AH31" s="2">
        <v>0.75</v>
      </c>
      <c r="AI31" s="2">
        <v>0.65517241379310343</v>
      </c>
      <c r="AJ31" s="2">
        <v>0.72413793103448276</v>
      </c>
      <c r="AK31" s="2">
        <v>0.65517241379310343</v>
      </c>
      <c r="AL31" s="2">
        <v>0.62068965517241381</v>
      </c>
      <c r="AM31" s="2">
        <v>0.64</v>
      </c>
      <c r="AN31" s="2">
        <v>0.4</v>
      </c>
      <c r="AO31" s="2">
        <v>0.48</v>
      </c>
      <c r="AP31" s="2">
        <v>0.48</v>
      </c>
      <c r="AQ31" s="2">
        <v>0.52</v>
      </c>
      <c r="AR31" s="2">
        <v>0</v>
      </c>
      <c r="AS31" s="2">
        <v>0</v>
      </c>
      <c r="AT31" s="2">
        <v>0</v>
      </c>
      <c r="AU31" s="2">
        <v>0</v>
      </c>
      <c r="AV31" s="2">
        <v>0</v>
      </c>
      <c r="AW31" s="2">
        <v>0</v>
      </c>
      <c r="AX31" s="2">
        <v>0</v>
      </c>
      <c r="AY31" s="2">
        <v>0</v>
      </c>
      <c r="AZ31" s="2">
        <v>0</v>
      </c>
      <c r="BA31" s="2">
        <v>0</v>
      </c>
      <c r="BB31" s="2">
        <v>0</v>
      </c>
    </row>
    <row r="32" spans="1:54" x14ac:dyDescent="0.25">
      <c r="A32" s="2">
        <v>0</v>
      </c>
      <c r="B32" s="2">
        <v>0</v>
      </c>
      <c r="C32" s="2">
        <v>0</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c r="AB32" s="2">
        <v>0</v>
      </c>
      <c r="AC32" s="2">
        <v>1</v>
      </c>
      <c r="AD32" s="2">
        <v>1</v>
      </c>
      <c r="AE32" s="2">
        <v>1</v>
      </c>
      <c r="AF32" s="2">
        <v>1</v>
      </c>
      <c r="AG32" s="2">
        <v>1</v>
      </c>
      <c r="AH32" s="2">
        <v>1</v>
      </c>
      <c r="AI32" s="2">
        <v>0.76190476190476186</v>
      </c>
      <c r="AJ32" s="2">
        <v>0.76190476190476186</v>
      </c>
      <c r="AK32" s="2">
        <v>0.5714285714285714</v>
      </c>
      <c r="AL32" s="2">
        <v>0.66666666666666663</v>
      </c>
      <c r="AM32" s="2">
        <v>0.78947368421052633</v>
      </c>
      <c r="AN32" s="2">
        <v>0.63157894736842102</v>
      </c>
      <c r="AO32" s="2">
        <v>0.57894736842105265</v>
      </c>
      <c r="AP32" s="2">
        <v>0.52631578947368418</v>
      </c>
      <c r="AQ32" s="2">
        <v>0.52631578947368418</v>
      </c>
      <c r="AR32" s="2">
        <v>0</v>
      </c>
      <c r="AS32" s="2">
        <v>0</v>
      </c>
      <c r="AT32" s="2">
        <v>0</v>
      </c>
      <c r="AU32" s="2">
        <v>0</v>
      </c>
      <c r="AV32" s="2">
        <v>0</v>
      </c>
      <c r="AW32" s="2">
        <v>0</v>
      </c>
      <c r="AX32" s="2">
        <v>0</v>
      </c>
      <c r="AY32" s="2">
        <v>0</v>
      </c>
      <c r="AZ32" s="2">
        <v>0</v>
      </c>
      <c r="BA32" s="2">
        <v>0</v>
      </c>
      <c r="BB32" s="2">
        <v>0</v>
      </c>
    </row>
    <row r="33" spans="1:54" x14ac:dyDescent="0.25">
      <c r="A33" s="2">
        <v>0</v>
      </c>
      <c r="B33" s="2">
        <v>0</v>
      </c>
      <c r="C33" s="2">
        <v>0</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c r="AB33" s="2">
        <v>0</v>
      </c>
      <c r="AC33" s="2">
        <v>1</v>
      </c>
      <c r="AD33" s="2">
        <v>1</v>
      </c>
      <c r="AE33" s="2">
        <v>0.8</v>
      </c>
      <c r="AF33" s="2">
        <v>1</v>
      </c>
      <c r="AG33" s="2">
        <v>0.8</v>
      </c>
      <c r="AH33" s="2">
        <v>0.8</v>
      </c>
      <c r="AI33" s="2">
        <v>0.77777777777777779</v>
      </c>
      <c r="AJ33" s="2">
        <v>0.88888888888888884</v>
      </c>
      <c r="AK33" s="2">
        <v>0.81481481481481477</v>
      </c>
      <c r="AL33" s="2">
        <v>0.70370370370370372</v>
      </c>
      <c r="AM33" s="2">
        <v>0.78260869565217395</v>
      </c>
      <c r="AN33" s="2">
        <v>0.65217391304347827</v>
      </c>
      <c r="AO33" s="2">
        <v>0.78260869565217395</v>
      </c>
      <c r="AP33" s="2">
        <v>0.69565217391304346</v>
      </c>
      <c r="AQ33" s="2">
        <v>0.60869565217391308</v>
      </c>
      <c r="AR33" s="2">
        <v>1</v>
      </c>
      <c r="AS33" s="2">
        <v>0</v>
      </c>
      <c r="AT33" s="2">
        <v>0</v>
      </c>
      <c r="AU33" s="2">
        <v>1</v>
      </c>
      <c r="AV33" s="2">
        <v>1</v>
      </c>
      <c r="AW33" s="2">
        <v>0</v>
      </c>
      <c r="AX33" s="2">
        <v>0</v>
      </c>
      <c r="AY33" s="2">
        <v>0</v>
      </c>
      <c r="AZ33" s="2">
        <v>0</v>
      </c>
      <c r="BA33" s="2">
        <v>0</v>
      </c>
      <c r="BB33" s="2">
        <v>0</v>
      </c>
    </row>
    <row r="34" spans="1:54" x14ac:dyDescent="0.25">
      <c r="A34" s="2">
        <v>0</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1</v>
      </c>
      <c r="AD34" s="2">
        <v>1</v>
      </c>
      <c r="AE34" s="2">
        <v>0.66666666666666663</v>
      </c>
      <c r="AF34" s="2">
        <v>0.66666666666666663</v>
      </c>
      <c r="AG34" s="2">
        <v>0.66666666666666663</v>
      </c>
      <c r="AH34" s="2">
        <v>0.66666666666666663</v>
      </c>
      <c r="AI34" s="2">
        <v>0.59259259259259256</v>
      </c>
      <c r="AJ34" s="2">
        <v>0.81481481481481477</v>
      </c>
      <c r="AK34" s="2">
        <v>0.66666666666666663</v>
      </c>
      <c r="AL34" s="2">
        <v>0.48148148148148145</v>
      </c>
      <c r="AM34" s="2">
        <v>0.6</v>
      </c>
      <c r="AN34" s="2">
        <v>0.68</v>
      </c>
      <c r="AO34" s="2">
        <v>0.72</v>
      </c>
      <c r="AP34" s="2">
        <v>0.6</v>
      </c>
      <c r="AQ34" s="2">
        <v>0.48</v>
      </c>
      <c r="AR34" s="2">
        <v>1</v>
      </c>
      <c r="AS34" s="2">
        <v>1</v>
      </c>
      <c r="AT34" s="2">
        <v>1</v>
      </c>
      <c r="AU34" s="2">
        <v>0</v>
      </c>
      <c r="AV34" s="2">
        <v>0</v>
      </c>
      <c r="AW34" s="2">
        <v>0</v>
      </c>
      <c r="AX34" s="2">
        <v>0</v>
      </c>
      <c r="AY34" s="2">
        <v>0</v>
      </c>
      <c r="AZ34" s="2">
        <v>0</v>
      </c>
      <c r="BA34" s="2">
        <v>0</v>
      </c>
      <c r="BB34" s="2">
        <v>0</v>
      </c>
    </row>
    <row r="35" spans="1:54" x14ac:dyDescent="0.25">
      <c r="A35" s="2">
        <v>0</v>
      </c>
      <c r="B35" s="2">
        <v>0</v>
      </c>
      <c r="C35" s="2">
        <v>0</v>
      </c>
      <c r="D35" s="2">
        <v>0</v>
      </c>
      <c r="E35" s="2">
        <v>0</v>
      </c>
      <c r="F35" s="2">
        <v>0</v>
      </c>
      <c r="G35" s="2">
        <v>0</v>
      </c>
      <c r="H35" s="2">
        <v>0</v>
      </c>
      <c r="I35" s="2">
        <v>0</v>
      </c>
      <c r="J35" s="2">
        <v>0</v>
      </c>
      <c r="K35" s="2">
        <v>0</v>
      </c>
      <c r="L35" s="2">
        <v>0</v>
      </c>
      <c r="M35" s="2">
        <v>0</v>
      </c>
      <c r="N35" s="2">
        <v>0</v>
      </c>
      <c r="O35" s="2">
        <v>0</v>
      </c>
      <c r="P35" s="2">
        <v>0</v>
      </c>
      <c r="Q35" s="2">
        <v>0</v>
      </c>
      <c r="R35" s="2">
        <v>0</v>
      </c>
      <c r="S35" s="2">
        <v>0</v>
      </c>
      <c r="T35" s="2">
        <v>0</v>
      </c>
      <c r="U35" s="2">
        <v>0</v>
      </c>
      <c r="V35" s="2">
        <v>0</v>
      </c>
      <c r="W35" s="2">
        <v>0</v>
      </c>
      <c r="X35" s="2">
        <v>0</v>
      </c>
      <c r="Y35" s="2">
        <v>0</v>
      </c>
      <c r="Z35" s="2">
        <v>0</v>
      </c>
      <c r="AA35" s="2">
        <v>0</v>
      </c>
      <c r="AB35" s="2">
        <v>0</v>
      </c>
      <c r="AC35" s="2">
        <v>0.83333333333333337</v>
      </c>
      <c r="AD35" s="2">
        <v>1</v>
      </c>
      <c r="AE35" s="2">
        <v>1</v>
      </c>
      <c r="AF35" s="2">
        <v>1</v>
      </c>
      <c r="AG35" s="2">
        <v>1</v>
      </c>
      <c r="AH35" s="2">
        <v>1</v>
      </c>
      <c r="AI35" s="2">
        <v>1</v>
      </c>
      <c r="AJ35" s="2">
        <v>1</v>
      </c>
      <c r="AK35" s="2">
        <v>1</v>
      </c>
      <c r="AL35" s="2">
        <v>1</v>
      </c>
      <c r="AM35" s="2">
        <v>0.71199999999999997</v>
      </c>
      <c r="AN35" s="2">
        <v>0.70399999999999996</v>
      </c>
      <c r="AO35" s="2">
        <v>0.76800000000000002</v>
      </c>
      <c r="AP35" s="2">
        <v>0.69599999999999995</v>
      </c>
      <c r="AQ35" s="2">
        <v>0.68799999999999994</v>
      </c>
      <c r="AR35" s="2">
        <v>0.63200000000000001</v>
      </c>
      <c r="AS35" s="2">
        <v>0.65600000000000003</v>
      </c>
      <c r="AT35" s="2">
        <v>0.36</v>
      </c>
      <c r="AU35" s="2">
        <v>0.34399999999999997</v>
      </c>
      <c r="AV35" s="2">
        <v>0.36799999999999999</v>
      </c>
      <c r="AW35" s="2">
        <v>0</v>
      </c>
      <c r="AX35" s="2">
        <v>0</v>
      </c>
      <c r="AY35" s="2">
        <v>0</v>
      </c>
      <c r="AZ35" s="2">
        <v>0</v>
      </c>
      <c r="BA35" s="2">
        <v>0</v>
      </c>
      <c r="BB35" s="2">
        <v>0</v>
      </c>
    </row>
    <row r="36" spans="1:54" x14ac:dyDescent="0.25">
      <c r="A36" s="2">
        <v>0</v>
      </c>
      <c r="B36" s="2">
        <v>0</v>
      </c>
      <c r="C36" s="2">
        <v>0</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c r="AB36" s="2">
        <v>0</v>
      </c>
      <c r="AC36" s="2">
        <v>1</v>
      </c>
      <c r="AD36" s="2">
        <v>1</v>
      </c>
      <c r="AE36" s="2">
        <v>1</v>
      </c>
      <c r="AF36" s="2">
        <v>1</v>
      </c>
      <c r="AG36" s="2">
        <v>1</v>
      </c>
      <c r="AH36" s="2">
        <v>1</v>
      </c>
      <c r="AI36" s="2">
        <v>1</v>
      </c>
      <c r="AJ36" s="2">
        <v>1</v>
      </c>
      <c r="AK36" s="2">
        <v>1</v>
      </c>
      <c r="AL36" s="2">
        <v>1</v>
      </c>
      <c r="AM36" s="2">
        <v>0.757700205338809</v>
      </c>
      <c r="AN36" s="2">
        <v>0.76591375770020531</v>
      </c>
      <c r="AO36" s="2">
        <v>0.77823408624229984</v>
      </c>
      <c r="AP36" s="2">
        <v>0.72381930184804932</v>
      </c>
      <c r="AQ36" s="2">
        <v>0.71004098360655743</v>
      </c>
      <c r="AR36" s="2">
        <v>0.61065573770491799</v>
      </c>
      <c r="AS36" s="2">
        <v>0.65778688524590168</v>
      </c>
      <c r="AT36" s="2">
        <v>0.33709016393442626</v>
      </c>
      <c r="AU36" s="2">
        <v>0.33196721311475408</v>
      </c>
      <c r="AV36" s="2">
        <v>0.33709016393442626</v>
      </c>
      <c r="AW36" s="2">
        <v>0.5</v>
      </c>
      <c r="AX36" s="2">
        <v>0.5</v>
      </c>
      <c r="AY36" s="2">
        <v>0</v>
      </c>
      <c r="AZ36" s="2">
        <v>0</v>
      </c>
      <c r="BA36" s="2">
        <v>0</v>
      </c>
      <c r="BB36" s="2">
        <v>0</v>
      </c>
    </row>
    <row r="37" spans="1:54" x14ac:dyDescent="0.25">
      <c r="A37" s="2">
        <v>0</v>
      </c>
      <c r="B37" s="2">
        <v>0</v>
      </c>
      <c r="C37" s="2">
        <v>0</v>
      </c>
      <c r="D37" s="2">
        <v>0</v>
      </c>
      <c r="E37" s="2">
        <v>0</v>
      </c>
      <c r="F37" s="2">
        <v>0</v>
      </c>
      <c r="G37" s="2">
        <v>0</v>
      </c>
      <c r="H37" s="2">
        <v>0</v>
      </c>
      <c r="I37" s="2">
        <v>0</v>
      </c>
      <c r="J37" s="2">
        <v>0</v>
      </c>
      <c r="K37" s="2">
        <v>0</v>
      </c>
      <c r="L37" s="2">
        <v>0</v>
      </c>
      <c r="M37" s="2">
        <v>0</v>
      </c>
      <c r="N37" s="2">
        <v>0</v>
      </c>
      <c r="O37" s="2">
        <v>0</v>
      </c>
      <c r="P37" s="2">
        <v>0</v>
      </c>
      <c r="Q37" s="2">
        <v>0</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0.73359073359073357</v>
      </c>
      <c r="AN37" s="2">
        <v>0.79536679536679533</v>
      </c>
      <c r="AO37" s="2">
        <v>0.806949806949807</v>
      </c>
      <c r="AP37" s="2">
        <v>0.70656370656370659</v>
      </c>
      <c r="AQ37" s="2">
        <v>0.74131274131274127</v>
      </c>
      <c r="AR37" s="2">
        <v>0.61776061776061775</v>
      </c>
      <c r="AS37" s="2">
        <v>0.64864864864864868</v>
      </c>
      <c r="AT37" s="2">
        <v>0.3783783783783784</v>
      </c>
      <c r="AU37" s="2">
        <v>0.38610038610038611</v>
      </c>
      <c r="AV37" s="2">
        <v>0.32432432432432434</v>
      </c>
      <c r="AW37" s="2">
        <v>0</v>
      </c>
      <c r="AX37" s="2">
        <v>0</v>
      </c>
      <c r="AY37" s="2">
        <v>0</v>
      </c>
      <c r="AZ37" s="2">
        <v>0</v>
      </c>
      <c r="BA37" s="2">
        <v>0</v>
      </c>
      <c r="BB37" s="2">
        <v>0</v>
      </c>
    </row>
    <row r="38" spans="1:54" x14ac:dyDescent="0.25">
      <c r="A38" s="2">
        <v>0</v>
      </c>
      <c r="B38" s="2">
        <v>0</v>
      </c>
      <c r="C38" s="2">
        <v>0</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c r="AB38" s="2">
        <v>0</v>
      </c>
      <c r="AC38" s="2">
        <v>0</v>
      </c>
      <c r="AD38" s="2">
        <v>0</v>
      </c>
      <c r="AE38" s="2">
        <v>0</v>
      </c>
      <c r="AF38" s="2">
        <v>0</v>
      </c>
      <c r="AG38" s="2">
        <v>0</v>
      </c>
      <c r="AH38" s="2">
        <v>0</v>
      </c>
      <c r="AI38" s="2">
        <v>0</v>
      </c>
      <c r="AJ38" s="2">
        <v>0</v>
      </c>
      <c r="AK38" s="2">
        <v>0</v>
      </c>
      <c r="AL38" s="2">
        <v>0</v>
      </c>
      <c r="AM38" s="2">
        <v>0.67226890756302526</v>
      </c>
      <c r="AN38" s="2">
        <v>0.68067226890756305</v>
      </c>
      <c r="AO38" s="2">
        <v>0.73109243697478987</v>
      </c>
      <c r="AP38" s="2">
        <v>0.72268907563025209</v>
      </c>
      <c r="AQ38" s="2">
        <v>0.62184873949579833</v>
      </c>
      <c r="AR38" s="2">
        <v>0.57983193277310929</v>
      </c>
      <c r="AS38" s="2">
        <v>0.59663865546218486</v>
      </c>
      <c r="AT38" s="2">
        <v>0.32773109243697479</v>
      </c>
      <c r="AU38" s="2">
        <v>0.31932773109243695</v>
      </c>
      <c r="AV38" s="2">
        <v>0.36974789915966388</v>
      </c>
      <c r="AW38" s="2">
        <v>0</v>
      </c>
      <c r="AX38" s="2">
        <v>0</v>
      </c>
      <c r="AY38" s="2">
        <v>0</v>
      </c>
      <c r="AZ38" s="2">
        <v>0</v>
      </c>
      <c r="BA38" s="2">
        <v>0</v>
      </c>
      <c r="BB38" s="2">
        <v>0</v>
      </c>
    </row>
    <row r="39" spans="1:54" x14ac:dyDescent="0.25">
      <c r="A39" s="2">
        <v>0</v>
      </c>
      <c r="B39" s="2">
        <v>0</v>
      </c>
      <c r="C39" s="2">
        <v>0</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c r="AB39" s="2">
        <v>0</v>
      </c>
      <c r="AC39" s="2">
        <v>0</v>
      </c>
      <c r="AD39" s="2">
        <v>0</v>
      </c>
      <c r="AE39" s="2">
        <v>0</v>
      </c>
      <c r="AF39" s="2">
        <v>0</v>
      </c>
      <c r="AG39" s="2">
        <v>0</v>
      </c>
      <c r="AH39" s="2">
        <v>0</v>
      </c>
      <c r="AI39" s="2">
        <v>0</v>
      </c>
      <c r="AJ39" s="2">
        <v>0</v>
      </c>
      <c r="AK39" s="2">
        <v>0</v>
      </c>
      <c r="AL39" s="2">
        <v>0</v>
      </c>
      <c r="AM39" s="2">
        <v>0.76056338028169013</v>
      </c>
      <c r="AN39" s="2">
        <v>0.78873239436619713</v>
      </c>
      <c r="AO39" s="2">
        <v>0.71830985915492962</v>
      </c>
      <c r="AP39" s="2">
        <v>0.77464788732394363</v>
      </c>
      <c r="AQ39" s="2">
        <v>0.72222222222222221</v>
      </c>
      <c r="AR39" s="2">
        <v>0.72222222222222221</v>
      </c>
      <c r="AS39" s="2">
        <v>0.65277777777777779</v>
      </c>
      <c r="AT39" s="2">
        <v>0.30555555555555558</v>
      </c>
      <c r="AU39" s="2">
        <v>0.33333333333333331</v>
      </c>
      <c r="AV39" s="2">
        <v>0.30555555555555558</v>
      </c>
      <c r="AW39" s="2">
        <v>1</v>
      </c>
      <c r="AX39" s="2">
        <v>1</v>
      </c>
      <c r="AY39" s="2">
        <v>0</v>
      </c>
      <c r="AZ39" s="2">
        <v>0</v>
      </c>
      <c r="BA39" s="2">
        <v>0</v>
      </c>
      <c r="BB39" s="2">
        <v>0</v>
      </c>
    </row>
    <row r="40" spans="1:54" x14ac:dyDescent="0.25">
      <c r="A40" s="2">
        <v>0</v>
      </c>
      <c r="B40" s="2">
        <v>0</v>
      </c>
      <c r="C40" s="2">
        <v>0</v>
      </c>
      <c r="D40" s="2">
        <v>0</v>
      </c>
      <c r="E40" s="2">
        <v>0</v>
      </c>
      <c r="F40" s="2">
        <v>0</v>
      </c>
      <c r="G40" s="2">
        <v>0</v>
      </c>
      <c r="H40" s="2">
        <v>0</v>
      </c>
      <c r="I40" s="2">
        <v>0</v>
      </c>
      <c r="J40" s="2">
        <v>0</v>
      </c>
      <c r="K40" s="2">
        <v>0</v>
      </c>
      <c r="L40" s="2">
        <v>0</v>
      </c>
      <c r="M40" s="2">
        <v>0</v>
      </c>
      <c r="N40" s="2">
        <v>0</v>
      </c>
      <c r="O40" s="2">
        <v>0</v>
      </c>
      <c r="P40" s="2">
        <v>0</v>
      </c>
      <c r="Q40" s="2">
        <v>0</v>
      </c>
      <c r="R40" s="2">
        <v>0</v>
      </c>
      <c r="S40" s="2">
        <v>0</v>
      </c>
      <c r="T40" s="2">
        <v>0</v>
      </c>
      <c r="U40" s="2">
        <v>0</v>
      </c>
      <c r="V40" s="2">
        <v>0</v>
      </c>
      <c r="W40" s="2">
        <v>0</v>
      </c>
      <c r="X40" s="2">
        <v>0</v>
      </c>
      <c r="Y40" s="2">
        <v>0</v>
      </c>
      <c r="Z40" s="2">
        <v>0</v>
      </c>
      <c r="AA40" s="2">
        <v>0</v>
      </c>
      <c r="AB40" s="2">
        <v>0</v>
      </c>
      <c r="AC40" s="2">
        <v>0</v>
      </c>
      <c r="AD40" s="2">
        <v>0</v>
      </c>
      <c r="AE40" s="2">
        <v>0</v>
      </c>
      <c r="AF40" s="2">
        <v>0</v>
      </c>
      <c r="AG40" s="2">
        <v>0</v>
      </c>
      <c r="AH40" s="2">
        <v>0</v>
      </c>
      <c r="AI40" s="2">
        <v>0</v>
      </c>
      <c r="AJ40" s="2">
        <v>0</v>
      </c>
      <c r="AK40" s="2">
        <v>0</v>
      </c>
      <c r="AL40" s="2">
        <v>0</v>
      </c>
      <c r="AM40" s="2">
        <v>0.76190476190476186</v>
      </c>
      <c r="AN40" s="2">
        <v>0.7857142857142857</v>
      </c>
      <c r="AO40" s="2">
        <v>0.80952380952380953</v>
      </c>
      <c r="AP40" s="2">
        <v>0.76190476190476186</v>
      </c>
      <c r="AQ40" s="2">
        <v>0.81395348837209303</v>
      </c>
      <c r="AR40" s="2">
        <v>0.67441860465116277</v>
      </c>
      <c r="AS40" s="2">
        <v>0.67441860465116277</v>
      </c>
      <c r="AT40" s="2">
        <v>0.41860465116279072</v>
      </c>
      <c r="AU40" s="2">
        <v>0.51162790697674421</v>
      </c>
      <c r="AV40" s="2">
        <v>0.44186046511627908</v>
      </c>
      <c r="AW40" s="2">
        <v>1</v>
      </c>
      <c r="AX40" s="2">
        <v>0</v>
      </c>
      <c r="AY40" s="2">
        <v>0</v>
      </c>
      <c r="AZ40" s="2">
        <v>0</v>
      </c>
      <c r="BA40" s="2">
        <v>0</v>
      </c>
      <c r="BB40" s="2">
        <v>0</v>
      </c>
    </row>
    <row r="41" spans="1:54" x14ac:dyDescent="0.25">
      <c r="A41" s="2">
        <v>0</v>
      </c>
      <c r="B41" s="2">
        <v>0</v>
      </c>
      <c r="C41" s="2">
        <v>0</v>
      </c>
      <c r="D41" s="2">
        <v>0</v>
      </c>
      <c r="E41" s="2">
        <v>0</v>
      </c>
      <c r="F41" s="2">
        <v>0</v>
      </c>
      <c r="G41" s="2">
        <v>0</v>
      </c>
      <c r="H41" s="2">
        <v>0</v>
      </c>
      <c r="I41" s="2">
        <v>0</v>
      </c>
      <c r="J41" s="2">
        <v>0</v>
      </c>
      <c r="K41" s="2">
        <v>0</v>
      </c>
      <c r="L41" s="2">
        <v>0</v>
      </c>
      <c r="M41" s="2">
        <v>0</v>
      </c>
      <c r="N41" s="2">
        <v>0</v>
      </c>
      <c r="O41" s="2">
        <v>0</v>
      </c>
      <c r="P41" s="2">
        <v>0</v>
      </c>
      <c r="Q41" s="2">
        <v>0</v>
      </c>
      <c r="R41" s="2">
        <v>0</v>
      </c>
      <c r="S41" s="2">
        <v>0</v>
      </c>
      <c r="T41" s="2">
        <v>0</v>
      </c>
      <c r="U41" s="2">
        <v>0</v>
      </c>
      <c r="V41" s="2">
        <v>0</v>
      </c>
      <c r="W41" s="2">
        <v>0</v>
      </c>
      <c r="X41" s="2">
        <v>0</v>
      </c>
      <c r="Y41" s="2">
        <v>0</v>
      </c>
      <c r="Z41" s="2">
        <v>0</v>
      </c>
      <c r="AA41" s="2">
        <v>0</v>
      </c>
      <c r="AB41" s="2">
        <v>0</v>
      </c>
      <c r="AC41" s="2">
        <v>0</v>
      </c>
      <c r="AD41" s="2">
        <v>0</v>
      </c>
      <c r="AE41" s="2">
        <v>0</v>
      </c>
      <c r="AF41" s="2">
        <v>0</v>
      </c>
      <c r="AG41" s="2">
        <v>0</v>
      </c>
      <c r="AH41" s="2">
        <v>0</v>
      </c>
      <c r="AI41" s="2">
        <v>0</v>
      </c>
      <c r="AJ41" s="2">
        <v>0</v>
      </c>
      <c r="AK41" s="2">
        <v>0</v>
      </c>
      <c r="AL41" s="2">
        <v>0</v>
      </c>
      <c r="AM41" s="2">
        <v>0.66666666666666663</v>
      </c>
      <c r="AN41" s="2">
        <v>0.7407407407407407</v>
      </c>
      <c r="AO41" s="2">
        <v>0.79629629629629628</v>
      </c>
      <c r="AP41" s="2">
        <v>0.68518518518518523</v>
      </c>
      <c r="AQ41" s="2">
        <v>0.77777777777777779</v>
      </c>
      <c r="AR41" s="2">
        <v>0.70370370370370372</v>
      </c>
      <c r="AS41" s="2">
        <v>0.61111111111111116</v>
      </c>
      <c r="AT41" s="2">
        <v>0.42592592592592593</v>
      </c>
      <c r="AU41" s="2">
        <v>0.35185185185185186</v>
      </c>
      <c r="AV41" s="2">
        <v>0.40740740740740738</v>
      </c>
      <c r="AW41" s="2">
        <v>0</v>
      </c>
      <c r="AX41" s="2">
        <v>0</v>
      </c>
      <c r="AY41" s="2">
        <v>0</v>
      </c>
      <c r="AZ41" s="2">
        <v>0</v>
      </c>
      <c r="BA41" s="2">
        <v>0</v>
      </c>
      <c r="BB41" s="2">
        <v>0</v>
      </c>
    </row>
    <row r="42" spans="1:54" x14ac:dyDescent="0.25">
      <c r="A42" s="2">
        <v>0</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0.7021276595744681</v>
      </c>
      <c r="AN42" s="2">
        <v>0.8936170212765957</v>
      </c>
      <c r="AO42" s="2">
        <v>0.87234042553191493</v>
      </c>
      <c r="AP42" s="2">
        <v>0.82978723404255317</v>
      </c>
      <c r="AQ42" s="2">
        <v>0.74468085106382975</v>
      </c>
      <c r="AR42" s="2">
        <v>0.5957446808510638</v>
      </c>
      <c r="AS42" s="2">
        <v>0.7021276595744681</v>
      </c>
      <c r="AT42" s="2">
        <v>0.40425531914893614</v>
      </c>
      <c r="AU42" s="2">
        <v>0.40425531914893614</v>
      </c>
      <c r="AV42" s="2">
        <v>0.31914893617021278</v>
      </c>
      <c r="AW42" s="2">
        <v>0</v>
      </c>
      <c r="AX42" s="2">
        <v>0</v>
      </c>
      <c r="AY42" s="2">
        <v>0</v>
      </c>
      <c r="AZ42" s="2">
        <v>0</v>
      </c>
      <c r="BA42" s="2">
        <v>0</v>
      </c>
      <c r="BB42" s="2">
        <v>0</v>
      </c>
    </row>
    <row r="43" spans="1:54" x14ac:dyDescent="0.25">
      <c r="A43" s="2">
        <v>0</v>
      </c>
      <c r="B43" s="2">
        <v>0</v>
      </c>
      <c r="C43" s="2">
        <v>0</v>
      </c>
      <c r="D43" s="2">
        <v>0</v>
      </c>
      <c r="E43" s="2">
        <v>0</v>
      </c>
      <c r="F43" s="2">
        <v>0</v>
      </c>
      <c r="G43" s="2">
        <v>0</v>
      </c>
      <c r="H43" s="2">
        <v>0</v>
      </c>
      <c r="I43" s="2">
        <v>0</v>
      </c>
      <c r="J43" s="2">
        <v>0</v>
      </c>
      <c r="K43" s="2">
        <v>0</v>
      </c>
      <c r="L43" s="2">
        <v>0</v>
      </c>
      <c r="M43" s="2">
        <v>0</v>
      </c>
      <c r="N43" s="2">
        <v>0</v>
      </c>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2">
        <v>0</v>
      </c>
      <c r="AH43" s="2">
        <v>0</v>
      </c>
      <c r="AI43" s="2">
        <v>0</v>
      </c>
      <c r="AJ43" s="2">
        <v>0</v>
      </c>
      <c r="AK43" s="2">
        <v>0</v>
      </c>
      <c r="AL43" s="2">
        <v>0</v>
      </c>
      <c r="AM43" s="2">
        <v>0.80952380952380953</v>
      </c>
      <c r="AN43" s="2">
        <v>0.80952380952380953</v>
      </c>
      <c r="AO43" s="2">
        <v>0.90476190476190477</v>
      </c>
      <c r="AP43" s="2">
        <v>0.7857142857142857</v>
      </c>
      <c r="AQ43" s="2">
        <v>0.7441860465116279</v>
      </c>
      <c r="AR43" s="2">
        <v>0.67441860465116277</v>
      </c>
      <c r="AS43" s="2">
        <v>0.67441860465116277</v>
      </c>
      <c r="AT43" s="2">
        <v>0.46511627906976744</v>
      </c>
      <c r="AU43" s="2">
        <v>0.48837209302325579</v>
      </c>
      <c r="AV43" s="2">
        <v>0.32558139534883723</v>
      </c>
      <c r="AW43" s="2">
        <v>1</v>
      </c>
      <c r="AX43" s="2">
        <v>0</v>
      </c>
      <c r="AY43" s="2">
        <v>0</v>
      </c>
      <c r="AZ43" s="2">
        <v>0</v>
      </c>
      <c r="BA43" s="2">
        <v>0</v>
      </c>
      <c r="BB43" s="2">
        <v>0</v>
      </c>
    </row>
    <row r="44" spans="1:54" x14ac:dyDescent="0.25">
      <c r="A44" s="2">
        <v>0</v>
      </c>
      <c r="B44" s="2">
        <v>0</v>
      </c>
      <c r="C44" s="2">
        <v>0</v>
      </c>
      <c r="D44" s="2">
        <v>0</v>
      </c>
      <c r="E44" s="2">
        <v>0</v>
      </c>
      <c r="F44" s="2">
        <v>0</v>
      </c>
      <c r="G44" s="2">
        <v>0</v>
      </c>
      <c r="H44" s="2">
        <v>0</v>
      </c>
      <c r="I44" s="2">
        <v>0</v>
      </c>
      <c r="J44" s="2">
        <v>0</v>
      </c>
      <c r="K44" s="2">
        <v>0</v>
      </c>
      <c r="L44" s="2">
        <v>0</v>
      </c>
      <c r="M44" s="2">
        <v>0</v>
      </c>
      <c r="N44" s="2">
        <v>0</v>
      </c>
      <c r="O44" s="2">
        <v>0</v>
      </c>
      <c r="P44" s="2">
        <v>0</v>
      </c>
      <c r="Q44" s="2">
        <v>0</v>
      </c>
      <c r="R44" s="2">
        <v>0</v>
      </c>
      <c r="S44" s="2">
        <v>0</v>
      </c>
      <c r="T44" s="2">
        <v>0</v>
      </c>
      <c r="U44" s="2">
        <v>0</v>
      </c>
      <c r="V44" s="2">
        <v>0</v>
      </c>
      <c r="W44" s="2">
        <v>0</v>
      </c>
      <c r="X44" s="2">
        <v>0</v>
      </c>
      <c r="Y44" s="2">
        <v>0</v>
      </c>
      <c r="Z44" s="2">
        <v>0</v>
      </c>
      <c r="AA44" s="2">
        <v>0</v>
      </c>
      <c r="AB44" s="2">
        <v>0</v>
      </c>
      <c r="AC44" s="2">
        <v>0</v>
      </c>
      <c r="AD44" s="2">
        <v>0</v>
      </c>
      <c r="AE44" s="2">
        <v>0</v>
      </c>
      <c r="AF44" s="2">
        <v>0</v>
      </c>
      <c r="AG44" s="2">
        <v>0</v>
      </c>
      <c r="AH44" s="2">
        <v>0</v>
      </c>
      <c r="AI44" s="2">
        <v>1</v>
      </c>
      <c r="AJ44" s="2">
        <v>1</v>
      </c>
      <c r="AK44" s="2">
        <v>1</v>
      </c>
      <c r="AL44" s="2">
        <v>1</v>
      </c>
      <c r="AM44" s="2">
        <v>0.72499999999999998</v>
      </c>
      <c r="AN44" s="2">
        <v>0.82499999999999996</v>
      </c>
      <c r="AO44" s="2">
        <v>0.8</v>
      </c>
      <c r="AP44" s="2">
        <v>0.875</v>
      </c>
      <c r="AQ44" s="2">
        <v>0.75</v>
      </c>
      <c r="AR44" s="2">
        <v>0.66666666666666663</v>
      </c>
      <c r="AS44" s="2">
        <v>0.64102564102564108</v>
      </c>
      <c r="AT44" s="2">
        <v>0.48717948717948717</v>
      </c>
      <c r="AU44" s="2">
        <v>0.4358974358974359</v>
      </c>
      <c r="AV44" s="2">
        <v>0.51282051282051277</v>
      </c>
      <c r="AW44" s="2">
        <v>0</v>
      </c>
      <c r="AX44" s="2">
        <v>0</v>
      </c>
      <c r="AY44" s="2">
        <v>0</v>
      </c>
      <c r="AZ44" s="2">
        <v>0</v>
      </c>
      <c r="BA44" s="2">
        <v>0</v>
      </c>
      <c r="BB44" s="2">
        <v>0</v>
      </c>
    </row>
    <row r="45" spans="1:54" x14ac:dyDescent="0.25">
      <c r="A45" s="2">
        <v>0</v>
      </c>
      <c r="B45" s="2">
        <v>0</v>
      </c>
      <c r="C45" s="2">
        <v>0</v>
      </c>
      <c r="D45" s="2">
        <v>0</v>
      </c>
      <c r="E45" s="2">
        <v>0</v>
      </c>
      <c r="F45" s="2">
        <v>0</v>
      </c>
      <c r="G45" s="2">
        <v>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2">
        <v>0</v>
      </c>
      <c r="AA45" s="2">
        <v>0</v>
      </c>
      <c r="AB45" s="2">
        <v>0</v>
      </c>
      <c r="AC45" s="2">
        <v>0</v>
      </c>
      <c r="AD45" s="2">
        <v>0</v>
      </c>
      <c r="AE45" s="2">
        <v>0</v>
      </c>
      <c r="AF45" s="2">
        <v>0</v>
      </c>
      <c r="AG45" s="2">
        <v>0</v>
      </c>
      <c r="AH45" s="2">
        <v>0</v>
      </c>
      <c r="AI45" s="2">
        <v>0</v>
      </c>
      <c r="AJ45" s="2">
        <v>0</v>
      </c>
      <c r="AK45" s="2">
        <v>0</v>
      </c>
      <c r="AL45" s="2">
        <v>0</v>
      </c>
      <c r="AM45" s="2">
        <v>0.72972972972972971</v>
      </c>
      <c r="AN45" s="2">
        <v>0.81081081081081086</v>
      </c>
      <c r="AO45" s="2">
        <v>0.91891891891891897</v>
      </c>
      <c r="AP45" s="2">
        <v>0.72972972972972971</v>
      </c>
      <c r="AQ45" s="2">
        <v>0.73684210526315785</v>
      </c>
      <c r="AR45" s="2">
        <v>0.71052631578947367</v>
      </c>
      <c r="AS45" s="2">
        <v>0.73684210526315785</v>
      </c>
      <c r="AT45" s="2">
        <v>0.36842105263157893</v>
      </c>
      <c r="AU45" s="2">
        <v>0.44736842105263158</v>
      </c>
      <c r="AV45" s="2">
        <v>0.47368421052631576</v>
      </c>
      <c r="AW45" s="2">
        <v>0</v>
      </c>
      <c r="AX45" s="2">
        <v>1</v>
      </c>
      <c r="AY45" s="2">
        <v>0</v>
      </c>
      <c r="AZ45" s="2">
        <v>0</v>
      </c>
      <c r="BA45" s="2">
        <v>0</v>
      </c>
      <c r="BB45" s="2">
        <v>0</v>
      </c>
    </row>
    <row r="46" spans="1:54" x14ac:dyDescent="0.25">
      <c r="A46" s="2">
        <v>0</v>
      </c>
      <c r="B46" s="2">
        <v>0</v>
      </c>
      <c r="C46" s="2">
        <v>0</v>
      </c>
      <c r="D46" s="2">
        <v>0</v>
      </c>
      <c r="E46" s="2">
        <v>0</v>
      </c>
      <c r="F46" s="2">
        <v>0</v>
      </c>
      <c r="G46" s="2">
        <v>0</v>
      </c>
      <c r="H46" s="2">
        <v>0</v>
      </c>
      <c r="I46" s="2">
        <v>0</v>
      </c>
      <c r="J46" s="2">
        <v>0</v>
      </c>
      <c r="K46" s="2">
        <v>0</v>
      </c>
      <c r="L46" s="2">
        <v>0</v>
      </c>
      <c r="M46" s="2">
        <v>0</v>
      </c>
      <c r="N46" s="2">
        <v>0</v>
      </c>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2">
        <v>0</v>
      </c>
      <c r="AG46" s="2">
        <v>0</v>
      </c>
      <c r="AH46" s="2">
        <v>0</v>
      </c>
      <c r="AI46" s="2">
        <v>0</v>
      </c>
      <c r="AJ46" s="2">
        <v>0</v>
      </c>
      <c r="AK46" s="2">
        <v>0</v>
      </c>
      <c r="AL46" s="2">
        <v>0</v>
      </c>
      <c r="AM46" s="2">
        <v>0.84210526315789469</v>
      </c>
      <c r="AN46" s="2">
        <v>0.92105263157894735</v>
      </c>
      <c r="AO46" s="2">
        <v>0.84210526315789469</v>
      </c>
      <c r="AP46" s="2">
        <v>0.71052631578947367</v>
      </c>
      <c r="AQ46" s="2">
        <v>0.76923076923076927</v>
      </c>
      <c r="AR46" s="2">
        <v>0.69230769230769229</v>
      </c>
      <c r="AS46" s="2">
        <v>0.71794871794871795</v>
      </c>
      <c r="AT46" s="2">
        <v>0.48717948717948717</v>
      </c>
      <c r="AU46" s="2">
        <v>0.35897435897435898</v>
      </c>
      <c r="AV46" s="2">
        <v>0.46153846153846156</v>
      </c>
      <c r="AW46" s="2">
        <v>1</v>
      </c>
      <c r="AX46" s="2">
        <v>0</v>
      </c>
      <c r="AY46" s="2">
        <v>0</v>
      </c>
      <c r="AZ46" s="2">
        <v>0</v>
      </c>
      <c r="BA46" s="2">
        <v>0</v>
      </c>
      <c r="BB46" s="2">
        <v>0</v>
      </c>
    </row>
    <row r="47" spans="1:54" x14ac:dyDescent="0.25">
      <c r="A47" s="2">
        <v>0</v>
      </c>
      <c r="B47" s="2">
        <v>0</v>
      </c>
      <c r="C47" s="2">
        <v>0</v>
      </c>
      <c r="D47" s="2">
        <v>0</v>
      </c>
      <c r="E47" s="2">
        <v>0</v>
      </c>
      <c r="F47" s="2">
        <v>0</v>
      </c>
      <c r="G47" s="2">
        <v>0</v>
      </c>
      <c r="H47" s="2">
        <v>0</v>
      </c>
      <c r="I47" s="2">
        <v>0</v>
      </c>
      <c r="J47" s="2">
        <v>0</v>
      </c>
      <c r="K47" s="2">
        <v>0</v>
      </c>
      <c r="L47" s="2">
        <v>0</v>
      </c>
      <c r="M47" s="2">
        <v>0</v>
      </c>
      <c r="N47" s="2">
        <v>0</v>
      </c>
      <c r="O47" s="2">
        <v>0</v>
      </c>
      <c r="P47" s="2">
        <v>0</v>
      </c>
      <c r="Q47" s="2">
        <v>0</v>
      </c>
      <c r="R47" s="2">
        <v>0</v>
      </c>
      <c r="S47" s="2">
        <v>0</v>
      </c>
      <c r="T47" s="2">
        <v>0</v>
      </c>
      <c r="U47" s="2">
        <v>0</v>
      </c>
      <c r="V47" s="2">
        <v>0</v>
      </c>
      <c r="W47" s="2">
        <v>0</v>
      </c>
      <c r="X47" s="2">
        <v>0</v>
      </c>
      <c r="Y47" s="2">
        <v>0</v>
      </c>
      <c r="Z47" s="2">
        <v>0</v>
      </c>
      <c r="AA47" s="2">
        <v>0</v>
      </c>
      <c r="AB47" s="2">
        <v>0</v>
      </c>
      <c r="AC47" s="2">
        <v>0</v>
      </c>
      <c r="AD47" s="2">
        <v>0</v>
      </c>
      <c r="AE47" s="2">
        <v>0</v>
      </c>
      <c r="AF47" s="2">
        <v>0</v>
      </c>
      <c r="AG47" s="2">
        <v>0</v>
      </c>
      <c r="AH47" s="2">
        <v>0</v>
      </c>
      <c r="AI47" s="2">
        <v>0</v>
      </c>
      <c r="AJ47" s="2">
        <v>0</v>
      </c>
      <c r="AK47" s="2">
        <v>0</v>
      </c>
      <c r="AL47" s="2">
        <v>0</v>
      </c>
      <c r="AM47" s="2">
        <v>0.81818181818181823</v>
      </c>
      <c r="AN47" s="2">
        <v>0.90909090909090906</v>
      </c>
      <c r="AO47" s="2">
        <v>0.90909090909090906</v>
      </c>
      <c r="AP47" s="2">
        <v>0.81818181818181823</v>
      </c>
      <c r="AQ47" s="2">
        <v>0.8529411764705882</v>
      </c>
      <c r="AR47" s="2">
        <v>0.80882352941176472</v>
      </c>
      <c r="AS47" s="2">
        <v>0.82352941176470584</v>
      </c>
      <c r="AT47" s="2">
        <v>0.61764705882352944</v>
      </c>
      <c r="AU47" s="2">
        <v>0.61764705882352944</v>
      </c>
      <c r="AV47" s="2">
        <v>0.33823529411764708</v>
      </c>
      <c r="AW47" s="2">
        <v>0.68421052631578949</v>
      </c>
      <c r="AX47" s="2">
        <v>0.47368421052631576</v>
      </c>
      <c r="AY47" s="2">
        <v>0.19298245614035087</v>
      </c>
      <c r="AZ47" s="2">
        <v>0.26315789473684209</v>
      </c>
      <c r="BA47" s="2">
        <v>0</v>
      </c>
      <c r="BB47" s="2">
        <v>0</v>
      </c>
    </row>
    <row r="48" spans="1:54" x14ac:dyDescent="0.25">
      <c r="A48" s="2">
        <v>0</v>
      </c>
      <c r="B48" s="2">
        <v>0</v>
      </c>
      <c r="C48" s="2">
        <v>0</v>
      </c>
      <c r="D48" s="2">
        <v>0</v>
      </c>
      <c r="E48" s="2">
        <v>0</v>
      </c>
      <c r="F48" s="2">
        <v>0</v>
      </c>
      <c r="G48" s="2">
        <v>0</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c r="AB48" s="2">
        <v>0</v>
      </c>
      <c r="AC48" s="2">
        <v>0</v>
      </c>
      <c r="AD48" s="2">
        <v>0</v>
      </c>
      <c r="AE48" s="2">
        <v>0</v>
      </c>
      <c r="AF48" s="2">
        <v>0</v>
      </c>
      <c r="AG48" s="2">
        <v>0</v>
      </c>
      <c r="AH48" s="2">
        <v>0</v>
      </c>
      <c r="AI48" s="2">
        <v>0</v>
      </c>
      <c r="AJ48" s="2">
        <v>0</v>
      </c>
      <c r="AK48" s="2">
        <v>0</v>
      </c>
      <c r="AL48" s="2">
        <v>0</v>
      </c>
      <c r="AM48" s="2">
        <v>0.6</v>
      </c>
      <c r="AN48" s="2">
        <v>0.8</v>
      </c>
      <c r="AO48" s="2">
        <v>0.6</v>
      </c>
      <c r="AP48" s="2">
        <v>0.8</v>
      </c>
      <c r="AQ48" s="2">
        <v>0.88863109048723898</v>
      </c>
      <c r="AR48" s="2">
        <v>0.84454756380510443</v>
      </c>
      <c r="AS48" s="2">
        <v>0.85846867749419953</v>
      </c>
      <c r="AT48" s="2">
        <v>0.63109048723897909</v>
      </c>
      <c r="AU48" s="2">
        <v>0.50696055684454755</v>
      </c>
      <c r="AV48" s="2">
        <v>0.53132250580046403</v>
      </c>
      <c r="AW48" s="2">
        <v>0.65845070422535212</v>
      </c>
      <c r="AX48" s="2">
        <v>0.51173708920187788</v>
      </c>
      <c r="AY48" s="2">
        <v>0.22183098591549297</v>
      </c>
      <c r="AZ48" s="2">
        <v>0.24061032863849766</v>
      </c>
      <c r="BA48" s="2">
        <v>0</v>
      </c>
      <c r="BB48" s="2">
        <v>0</v>
      </c>
    </row>
    <row r="49" spans="1:54" x14ac:dyDescent="0.25">
      <c r="A49" s="2">
        <v>0</v>
      </c>
      <c r="B49" s="2">
        <v>0</v>
      </c>
      <c r="C49" s="2">
        <v>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c r="AB49" s="2">
        <v>0</v>
      </c>
      <c r="AC49" s="2">
        <v>0</v>
      </c>
      <c r="AD49" s="2">
        <v>0</v>
      </c>
      <c r="AE49" s="2">
        <v>0</v>
      </c>
      <c r="AF49" s="2">
        <v>0</v>
      </c>
      <c r="AG49" s="2">
        <v>0</v>
      </c>
      <c r="AH49" s="2">
        <v>0</v>
      </c>
      <c r="AI49" s="2">
        <v>0</v>
      </c>
      <c r="AJ49" s="2">
        <v>0</v>
      </c>
      <c r="AK49" s="2">
        <v>0</v>
      </c>
      <c r="AL49" s="2">
        <v>0</v>
      </c>
      <c r="AM49" s="2">
        <v>0</v>
      </c>
      <c r="AN49" s="2">
        <v>0</v>
      </c>
      <c r="AO49" s="2">
        <v>0</v>
      </c>
      <c r="AP49" s="2">
        <v>0</v>
      </c>
      <c r="AQ49" s="2">
        <v>0.83576642335766427</v>
      </c>
      <c r="AR49" s="2">
        <v>0.82116788321167888</v>
      </c>
      <c r="AS49" s="2">
        <v>0.81021897810218979</v>
      </c>
      <c r="AT49" s="2">
        <v>0.62043795620437958</v>
      </c>
      <c r="AU49" s="2">
        <v>0.45255474452554745</v>
      </c>
      <c r="AV49" s="2">
        <v>0.47080291970802918</v>
      </c>
      <c r="AW49" s="2">
        <v>0.63138686131386856</v>
      </c>
      <c r="AX49" s="2">
        <v>0.43795620437956206</v>
      </c>
      <c r="AY49" s="2">
        <v>0.21532846715328466</v>
      </c>
      <c r="AZ49" s="2">
        <v>0.25912408759124089</v>
      </c>
      <c r="BA49" s="2">
        <v>0</v>
      </c>
      <c r="BB49" s="2">
        <v>0</v>
      </c>
    </row>
    <row r="50" spans="1:54" x14ac:dyDescent="0.25">
      <c r="A50" s="2">
        <v>0</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0.9</v>
      </c>
      <c r="AR50" s="2">
        <v>0.8666666666666667</v>
      </c>
      <c r="AS50" s="2">
        <v>0.82666666666666666</v>
      </c>
      <c r="AT50" s="2">
        <v>0.69333333333333336</v>
      </c>
      <c r="AU50" s="2">
        <v>0.54666666666666663</v>
      </c>
      <c r="AV50" s="2">
        <v>0.54666666666666663</v>
      </c>
      <c r="AW50" s="2">
        <v>0.64</v>
      </c>
      <c r="AX50" s="2">
        <v>0.46</v>
      </c>
      <c r="AY50" s="2">
        <v>0.27333333333333332</v>
      </c>
      <c r="AZ50" s="2">
        <v>0.3</v>
      </c>
      <c r="BA50" s="2">
        <v>0</v>
      </c>
      <c r="BB50" s="2">
        <v>0</v>
      </c>
    </row>
    <row r="51" spans="1:54" x14ac:dyDescent="0.25">
      <c r="A51" s="2">
        <v>0</v>
      </c>
      <c r="B51" s="2">
        <v>0</v>
      </c>
      <c r="C51" s="2">
        <v>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c r="AB51" s="2">
        <v>0</v>
      </c>
      <c r="AC51" s="2">
        <v>0</v>
      </c>
      <c r="AD51" s="2">
        <v>0</v>
      </c>
      <c r="AE51" s="2">
        <v>0</v>
      </c>
      <c r="AF51" s="2">
        <v>0</v>
      </c>
      <c r="AG51" s="2">
        <v>0</v>
      </c>
      <c r="AH51" s="2">
        <v>0</v>
      </c>
      <c r="AI51" s="2">
        <v>0</v>
      </c>
      <c r="AJ51" s="2">
        <v>0</v>
      </c>
      <c r="AK51" s="2">
        <v>0</v>
      </c>
      <c r="AL51" s="2">
        <v>0</v>
      </c>
      <c r="AM51" s="2">
        <v>0</v>
      </c>
      <c r="AN51" s="2">
        <v>0</v>
      </c>
      <c r="AO51" s="2">
        <v>0</v>
      </c>
      <c r="AP51" s="2">
        <v>0</v>
      </c>
      <c r="AQ51" s="2">
        <v>0.82105263157894737</v>
      </c>
      <c r="AR51" s="2">
        <v>0.73684210526315785</v>
      </c>
      <c r="AS51" s="2">
        <v>0.8</v>
      </c>
      <c r="AT51" s="2">
        <v>0.57894736842105265</v>
      </c>
      <c r="AU51" s="2">
        <v>0.43157894736842106</v>
      </c>
      <c r="AV51" s="2">
        <v>0.52631578947368418</v>
      </c>
      <c r="AW51" s="2">
        <v>0.66315789473684206</v>
      </c>
      <c r="AX51" s="2">
        <v>0.36842105263157893</v>
      </c>
      <c r="AY51" s="2">
        <v>0.2</v>
      </c>
      <c r="AZ51" s="2">
        <v>0.23157894736842105</v>
      </c>
      <c r="BA51" s="2">
        <v>0</v>
      </c>
      <c r="BB51" s="2">
        <v>0</v>
      </c>
    </row>
    <row r="52" spans="1:54" x14ac:dyDescent="0.25">
      <c r="A52" s="2">
        <v>0</v>
      </c>
      <c r="B52" s="2">
        <v>0</v>
      </c>
      <c r="C52" s="2">
        <v>0</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c r="AB52" s="2">
        <v>0</v>
      </c>
      <c r="AC52" s="2">
        <v>0</v>
      </c>
      <c r="AD52" s="2">
        <v>0</v>
      </c>
      <c r="AE52" s="2">
        <v>0</v>
      </c>
      <c r="AF52" s="2">
        <v>0</v>
      </c>
      <c r="AG52" s="2">
        <v>0</v>
      </c>
      <c r="AH52" s="2">
        <v>0</v>
      </c>
      <c r="AI52" s="2">
        <v>0</v>
      </c>
      <c r="AJ52" s="2">
        <v>0</v>
      </c>
      <c r="AK52" s="2">
        <v>0</v>
      </c>
      <c r="AL52" s="2">
        <v>0</v>
      </c>
      <c r="AM52" s="2">
        <v>1</v>
      </c>
      <c r="AN52" s="2">
        <v>1</v>
      </c>
      <c r="AO52" s="2">
        <v>1</v>
      </c>
      <c r="AP52" s="2">
        <v>1</v>
      </c>
      <c r="AQ52" s="2">
        <v>0.81481481481481477</v>
      </c>
      <c r="AR52" s="2">
        <v>0.81481481481481477</v>
      </c>
      <c r="AS52" s="2">
        <v>0.85185185185185186</v>
      </c>
      <c r="AT52" s="2">
        <v>0.59259259259259256</v>
      </c>
      <c r="AU52" s="2">
        <v>0.4567901234567901</v>
      </c>
      <c r="AV52" s="2">
        <v>0.54320987654320985</v>
      </c>
      <c r="AW52" s="2">
        <v>0.71250000000000002</v>
      </c>
      <c r="AX52" s="2">
        <v>0.47499999999999998</v>
      </c>
      <c r="AY52" s="2">
        <v>0.26250000000000001</v>
      </c>
      <c r="AZ52" s="2">
        <v>0.32500000000000001</v>
      </c>
      <c r="BA52" s="2">
        <v>0</v>
      </c>
      <c r="BB52" s="2">
        <v>0</v>
      </c>
    </row>
    <row r="53" spans="1:54" x14ac:dyDescent="0.25">
      <c r="A53" s="2">
        <v>0</v>
      </c>
      <c r="B53" s="2">
        <v>0</v>
      </c>
      <c r="C53" s="2">
        <v>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c r="AB53" s="2">
        <v>0</v>
      </c>
      <c r="AC53" s="2">
        <v>0</v>
      </c>
      <c r="AD53" s="2">
        <v>0</v>
      </c>
      <c r="AE53" s="2">
        <v>0</v>
      </c>
      <c r="AF53" s="2">
        <v>0</v>
      </c>
      <c r="AG53" s="2">
        <v>0</v>
      </c>
      <c r="AH53" s="2">
        <v>0</v>
      </c>
      <c r="AI53" s="2">
        <v>0</v>
      </c>
      <c r="AJ53" s="2">
        <v>0</v>
      </c>
      <c r="AK53" s="2">
        <v>0</v>
      </c>
      <c r="AL53" s="2">
        <v>0</v>
      </c>
      <c r="AM53" s="2">
        <v>0</v>
      </c>
      <c r="AN53" s="2">
        <v>0</v>
      </c>
      <c r="AO53" s="2">
        <v>0</v>
      </c>
      <c r="AP53" s="2">
        <v>0</v>
      </c>
      <c r="AQ53" s="2">
        <v>0.84313725490196079</v>
      </c>
      <c r="AR53" s="2">
        <v>0.80392156862745101</v>
      </c>
      <c r="AS53" s="2">
        <v>0.82352941176470584</v>
      </c>
      <c r="AT53" s="2">
        <v>0.76470588235294112</v>
      </c>
      <c r="AU53" s="2">
        <v>0.52941176470588236</v>
      </c>
      <c r="AV53" s="2">
        <v>0.47058823529411764</v>
      </c>
      <c r="AW53" s="2">
        <v>0.76470588235294112</v>
      </c>
      <c r="AX53" s="2">
        <v>0.49019607843137253</v>
      </c>
      <c r="AY53" s="2">
        <v>0.41176470588235292</v>
      </c>
      <c r="AZ53" s="2">
        <v>0.37254901960784315</v>
      </c>
      <c r="BA53" s="2">
        <v>0</v>
      </c>
      <c r="BB53" s="2">
        <v>0</v>
      </c>
    </row>
    <row r="54" spans="1:54" x14ac:dyDescent="0.25">
      <c r="A54" s="2">
        <v>0</v>
      </c>
      <c r="B54" s="2">
        <v>0</v>
      </c>
      <c r="C54" s="2">
        <v>0</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c r="AB54" s="2">
        <v>0</v>
      </c>
      <c r="AC54" s="2">
        <v>0</v>
      </c>
      <c r="AD54" s="2">
        <v>0</v>
      </c>
      <c r="AE54" s="2">
        <v>0</v>
      </c>
      <c r="AF54" s="2">
        <v>0</v>
      </c>
      <c r="AG54" s="2">
        <v>0</v>
      </c>
      <c r="AH54" s="2">
        <v>0</v>
      </c>
      <c r="AI54" s="2">
        <v>0</v>
      </c>
      <c r="AJ54" s="2">
        <v>0</v>
      </c>
      <c r="AK54" s="2">
        <v>0</v>
      </c>
      <c r="AL54" s="2">
        <v>0</v>
      </c>
      <c r="AM54" s="2">
        <v>0</v>
      </c>
      <c r="AN54" s="2">
        <v>0</v>
      </c>
      <c r="AO54" s="2">
        <v>0</v>
      </c>
      <c r="AP54" s="2">
        <v>0</v>
      </c>
      <c r="AQ54" s="2">
        <v>0.79591836734693877</v>
      </c>
      <c r="AR54" s="2">
        <v>0.81632653061224492</v>
      </c>
      <c r="AS54" s="2">
        <v>0.91836734693877553</v>
      </c>
      <c r="AT54" s="2">
        <v>0.65306122448979587</v>
      </c>
      <c r="AU54" s="2">
        <v>0.44897959183673469</v>
      </c>
      <c r="AV54" s="2">
        <v>0.42857142857142855</v>
      </c>
      <c r="AW54" s="2">
        <v>0.73469387755102045</v>
      </c>
      <c r="AX54" s="2">
        <v>0.36734693877551022</v>
      </c>
      <c r="AY54" s="2">
        <v>0.38775510204081631</v>
      </c>
      <c r="AZ54" s="2">
        <v>0.32653061224489793</v>
      </c>
      <c r="BA54" s="2">
        <v>0</v>
      </c>
      <c r="BB54" s="2">
        <v>0</v>
      </c>
    </row>
    <row r="55" spans="1:54" x14ac:dyDescent="0.25">
      <c r="A55" s="2">
        <v>0</v>
      </c>
      <c r="B55" s="2">
        <v>0</v>
      </c>
      <c r="C55" s="2">
        <v>0</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c r="AB55" s="2">
        <v>0</v>
      </c>
      <c r="AC55" s="2">
        <v>0</v>
      </c>
      <c r="AD55" s="2">
        <v>0</v>
      </c>
      <c r="AE55" s="2">
        <v>0</v>
      </c>
      <c r="AF55" s="2">
        <v>0</v>
      </c>
      <c r="AG55" s="2">
        <v>0</v>
      </c>
      <c r="AH55" s="2">
        <v>0</v>
      </c>
      <c r="AI55" s="2">
        <v>0</v>
      </c>
      <c r="AJ55" s="2">
        <v>0</v>
      </c>
      <c r="AK55" s="2">
        <v>0</v>
      </c>
      <c r="AL55" s="2">
        <v>0</v>
      </c>
      <c r="AM55" s="2">
        <v>0</v>
      </c>
      <c r="AN55" s="2">
        <v>0</v>
      </c>
      <c r="AO55" s="2">
        <v>0</v>
      </c>
      <c r="AP55" s="2">
        <v>0</v>
      </c>
      <c r="AQ55" s="2">
        <v>0.90909090909090906</v>
      </c>
      <c r="AR55" s="2">
        <v>0.86363636363636365</v>
      </c>
      <c r="AS55" s="2">
        <v>0.79545454545454541</v>
      </c>
      <c r="AT55" s="2">
        <v>0.72727272727272729</v>
      </c>
      <c r="AU55" s="2">
        <v>0.38636363636363635</v>
      </c>
      <c r="AV55" s="2">
        <v>0.38636363636363635</v>
      </c>
      <c r="AW55" s="2">
        <v>0.79545454545454541</v>
      </c>
      <c r="AX55" s="2">
        <v>0.45454545454545453</v>
      </c>
      <c r="AY55" s="2">
        <v>0.27272727272727271</v>
      </c>
      <c r="AZ55" s="2">
        <v>0.29545454545454547</v>
      </c>
      <c r="BA55" s="2">
        <v>0</v>
      </c>
      <c r="BB55" s="2">
        <v>0</v>
      </c>
    </row>
    <row r="56" spans="1:54" x14ac:dyDescent="0.25">
      <c r="A56" s="2">
        <v>0</v>
      </c>
      <c r="B56" s="2">
        <v>0</v>
      </c>
      <c r="C56" s="2">
        <v>0</v>
      </c>
      <c r="D56" s="2">
        <v>0</v>
      </c>
      <c r="E56" s="2">
        <v>0</v>
      </c>
      <c r="F56" s="2">
        <v>0</v>
      </c>
      <c r="G56" s="2">
        <v>0</v>
      </c>
      <c r="H56" s="2">
        <v>0</v>
      </c>
      <c r="I56" s="2">
        <v>0</v>
      </c>
      <c r="J56" s="2">
        <v>0</v>
      </c>
      <c r="K56" s="2">
        <v>0</v>
      </c>
      <c r="L56" s="2">
        <v>0</v>
      </c>
      <c r="M56" s="2">
        <v>0</v>
      </c>
      <c r="N56" s="2">
        <v>0</v>
      </c>
      <c r="O56" s="2">
        <v>0</v>
      </c>
      <c r="P56" s="2">
        <v>0</v>
      </c>
      <c r="Q56" s="2">
        <v>0</v>
      </c>
      <c r="R56" s="2">
        <v>0</v>
      </c>
      <c r="S56" s="2">
        <v>0</v>
      </c>
      <c r="T56" s="2">
        <v>0</v>
      </c>
      <c r="U56" s="2">
        <v>0</v>
      </c>
      <c r="V56" s="2">
        <v>0</v>
      </c>
      <c r="W56" s="2">
        <v>0</v>
      </c>
      <c r="X56" s="2">
        <v>0</v>
      </c>
      <c r="Y56" s="2">
        <v>0</v>
      </c>
      <c r="Z56" s="2">
        <v>0</v>
      </c>
      <c r="AA56" s="2">
        <v>0</v>
      </c>
      <c r="AB56" s="2">
        <v>0</v>
      </c>
      <c r="AC56" s="2">
        <v>0</v>
      </c>
      <c r="AD56" s="2">
        <v>0</v>
      </c>
      <c r="AE56" s="2">
        <v>0</v>
      </c>
      <c r="AF56" s="2">
        <v>0</v>
      </c>
      <c r="AG56" s="2">
        <v>0</v>
      </c>
      <c r="AH56" s="2">
        <v>0</v>
      </c>
      <c r="AI56" s="2">
        <v>0</v>
      </c>
      <c r="AJ56" s="2">
        <v>0</v>
      </c>
      <c r="AK56" s="2">
        <v>0</v>
      </c>
      <c r="AL56" s="2">
        <v>0</v>
      </c>
      <c r="AM56" s="2">
        <v>0</v>
      </c>
      <c r="AN56" s="2">
        <v>0</v>
      </c>
      <c r="AO56" s="2">
        <v>0</v>
      </c>
      <c r="AP56" s="2">
        <v>0</v>
      </c>
      <c r="AQ56" s="2">
        <v>0.81081081081081086</v>
      </c>
      <c r="AR56" s="2">
        <v>0.81081081081081086</v>
      </c>
      <c r="AS56" s="2">
        <v>0.81081081081081086</v>
      </c>
      <c r="AT56" s="2">
        <v>0.70270270270270274</v>
      </c>
      <c r="AU56" s="2">
        <v>0.48648648648648651</v>
      </c>
      <c r="AV56" s="2">
        <v>0.54054054054054057</v>
      </c>
      <c r="AW56" s="2">
        <v>0.67567567567567566</v>
      </c>
      <c r="AX56" s="2">
        <v>0.51351351351351349</v>
      </c>
      <c r="AY56" s="2">
        <v>0.48648648648648651</v>
      </c>
      <c r="AZ56" s="2">
        <v>0.43243243243243246</v>
      </c>
      <c r="BA56" s="2">
        <v>0</v>
      </c>
      <c r="BB56" s="2">
        <v>0</v>
      </c>
    </row>
    <row r="57" spans="1:54" x14ac:dyDescent="0.25">
      <c r="A57" s="2">
        <v>0</v>
      </c>
      <c r="B57" s="2">
        <v>0</v>
      </c>
      <c r="C57" s="2">
        <v>0</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c r="AB57" s="2">
        <v>0</v>
      </c>
      <c r="AC57" s="2">
        <v>0</v>
      </c>
      <c r="AD57" s="2">
        <v>0</v>
      </c>
      <c r="AE57" s="2">
        <v>0</v>
      </c>
      <c r="AF57" s="2">
        <v>0</v>
      </c>
      <c r="AG57" s="2">
        <v>0</v>
      </c>
      <c r="AH57" s="2">
        <v>0</v>
      </c>
      <c r="AI57" s="2">
        <v>0</v>
      </c>
      <c r="AJ57" s="2">
        <v>0</v>
      </c>
      <c r="AK57" s="2">
        <v>0</v>
      </c>
      <c r="AL57" s="2">
        <v>0</v>
      </c>
      <c r="AM57" s="2">
        <v>1</v>
      </c>
      <c r="AN57" s="2">
        <v>1</v>
      </c>
      <c r="AO57" s="2">
        <v>1</v>
      </c>
      <c r="AP57" s="2">
        <v>1</v>
      </c>
      <c r="AQ57" s="2">
        <v>0.89473684210526316</v>
      </c>
      <c r="AR57" s="2">
        <v>0.86842105263157898</v>
      </c>
      <c r="AS57" s="2">
        <v>0.71052631578947367</v>
      </c>
      <c r="AT57" s="2">
        <v>0.81578947368421051</v>
      </c>
      <c r="AU57" s="2">
        <v>0.5</v>
      </c>
      <c r="AV57" s="2">
        <v>0.5</v>
      </c>
      <c r="AW57" s="2">
        <v>0.78378378378378377</v>
      </c>
      <c r="AX57" s="2">
        <v>0.3783783783783784</v>
      </c>
      <c r="AY57" s="2">
        <v>0.51351351351351349</v>
      </c>
      <c r="AZ57" s="2">
        <v>0.54054054054054057</v>
      </c>
      <c r="BA57" s="2">
        <v>0</v>
      </c>
      <c r="BB57" s="2">
        <v>0</v>
      </c>
    </row>
    <row r="58" spans="1:54" x14ac:dyDescent="0.25">
      <c r="A58" s="2">
        <v>0</v>
      </c>
      <c r="B58" s="2">
        <v>0</v>
      </c>
      <c r="C58" s="2">
        <v>0</v>
      </c>
      <c r="D58" s="2">
        <v>0</v>
      </c>
      <c r="E58" s="2">
        <v>0</v>
      </c>
      <c r="F58" s="2">
        <v>0</v>
      </c>
      <c r="G58" s="2">
        <v>0</v>
      </c>
      <c r="H58" s="2">
        <v>0</v>
      </c>
      <c r="I58" s="2">
        <v>0</v>
      </c>
      <c r="J58" s="2">
        <v>0</v>
      </c>
      <c r="K58" s="2">
        <v>0</v>
      </c>
      <c r="L58" s="2">
        <v>0</v>
      </c>
      <c r="M58" s="2">
        <v>0</v>
      </c>
      <c r="N58" s="2">
        <v>0</v>
      </c>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2">
        <v>0</v>
      </c>
      <c r="AH58" s="2">
        <v>0</v>
      </c>
      <c r="AI58" s="2">
        <v>0</v>
      </c>
      <c r="AJ58" s="2">
        <v>0</v>
      </c>
      <c r="AK58" s="2">
        <v>0</v>
      </c>
      <c r="AL58" s="2">
        <v>0</v>
      </c>
      <c r="AM58" s="2">
        <v>0</v>
      </c>
      <c r="AN58" s="2">
        <v>0</v>
      </c>
      <c r="AO58" s="2">
        <v>0</v>
      </c>
      <c r="AP58" s="2">
        <v>0</v>
      </c>
      <c r="AQ58" s="2">
        <v>0.8571428571428571</v>
      </c>
      <c r="AR58" s="2">
        <v>0.82857142857142863</v>
      </c>
      <c r="AS58" s="2">
        <v>0.82857142857142863</v>
      </c>
      <c r="AT58" s="2">
        <v>0.82857142857142863</v>
      </c>
      <c r="AU58" s="2">
        <v>0.54285714285714282</v>
      </c>
      <c r="AV58" s="2">
        <v>0.6</v>
      </c>
      <c r="AW58" s="2">
        <v>0.7142857142857143</v>
      </c>
      <c r="AX58" s="2">
        <v>0.51428571428571423</v>
      </c>
      <c r="AY58" s="2">
        <v>0.4</v>
      </c>
      <c r="AZ58" s="2">
        <v>0.45714285714285713</v>
      </c>
      <c r="BA58" s="2">
        <v>0</v>
      </c>
      <c r="BB58" s="2">
        <v>0</v>
      </c>
    </row>
    <row r="59" spans="1:54" x14ac:dyDescent="0.25">
      <c r="A59" s="2">
        <v>0</v>
      </c>
      <c r="B59" s="2">
        <v>0</v>
      </c>
      <c r="C59" s="2">
        <v>0</v>
      </c>
      <c r="D59" s="2">
        <v>0</v>
      </c>
      <c r="E59" s="2">
        <v>0</v>
      </c>
      <c r="F59" s="2">
        <v>0</v>
      </c>
      <c r="G59" s="2">
        <v>0</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2">
        <v>0</v>
      </c>
      <c r="AA59" s="2">
        <v>0</v>
      </c>
      <c r="AB59" s="2">
        <v>0</v>
      </c>
      <c r="AC59" s="2">
        <v>0</v>
      </c>
      <c r="AD59" s="2">
        <v>0</v>
      </c>
      <c r="AE59" s="2">
        <v>0</v>
      </c>
      <c r="AF59" s="2">
        <v>0</v>
      </c>
      <c r="AG59" s="2">
        <v>0</v>
      </c>
      <c r="AH59" s="2">
        <v>0</v>
      </c>
      <c r="AI59" s="2">
        <v>0</v>
      </c>
      <c r="AJ59" s="2">
        <v>0</v>
      </c>
      <c r="AK59" s="2">
        <v>0</v>
      </c>
      <c r="AL59" s="2">
        <v>0</v>
      </c>
      <c r="AM59" s="2">
        <v>0</v>
      </c>
      <c r="AN59" s="2">
        <v>0</v>
      </c>
      <c r="AO59" s="2">
        <v>0</v>
      </c>
      <c r="AP59" s="2">
        <v>0</v>
      </c>
      <c r="AQ59" s="2">
        <v>0.80952380952380953</v>
      </c>
      <c r="AR59" s="2">
        <v>0.7142857142857143</v>
      </c>
      <c r="AS59" s="2">
        <v>0.76190476190476186</v>
      </c>
      <c r="AT59" s="2">
        <v>0.80952380952380953</v>
      </c>
      <c r="AU59" s="2">
        <v>0.5714285714285714</v>
      </c>
      <c r="AV59" s="2">
        <v>0.42857142857142855</v>
      </c>
      <c r="AW59" s="2">
        <v>0.8571428571428571</v>
      </c>
      <c r="AX59" s="2">
        <v>0.52380952380952384</v>
      </c>
      <c r="AY59" s="2">
        <v>0.7142857142857143</v>
      </c>
      <c r="AZ59" s="2">
        <v>0.61904761904761907</v>
      </c>
      <c r="BA59" s="2">
        <v>0</v>
      </c>
      <c r="BB59" s="2">
        <v>0</v>
      </c>
    </row>
    <row r="60" spans="1:54" x14ac:dyDescent="0.25">
      <c r="A60" s="2">
        <v>0</v>
      </c>
      <c r="B60" s="2">
        <v>0</v>
      </c>
      <c r="C60" s="2">
        <v>0</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c r="AB60" s="2">
        <v>0</v>
      </c>
      <c r="AC60" s="2">
        <v>0</v>
      </c>
      <c r="AD60" s="2">
        <v>0</v>
      </c>
      <c r="AE60" s="2">
        <v>0</v>
      </c>
      <c r="AF60" s="2">
        <v>0</v>
      </c>
      <c r="AG60" s="2">
        <v>0</v>
      </c>
      <c r="AH60" s="2">
        <v>0</v>
      </c>
      <c r="AI60" s="2">
        <v>1</v>
      </c>
      <c r="AJ60" s="2">
        <v>1</v>
      </c>
      <c r="AK60" s="2">
        <v>1</v>
      </c>
      <c r="AL60" s="2">
        <v>1</v>
      </c>
      <c r="AM60" s="2">
        <v>1</v>
      </c>
      <c r="AN60" s="2">
        <v>1</v>
      </c>
      <c r="AO60" s="2">
        <v>1</v>
      </c>
      <c r="AP60" s="2">
        <v>1</v>
      </c>
      <c r="AQ60" s="2">
        <v>0.8</v>
      </c>
      <c r="AR60" s="2">
        <v>0.75</v>
      </c>
      <c r="AS60" s="2">
        <v>0.75</v>
      </c>
      <c r="AT60" s="2">
        <v>0.75</v>
      </c>
      <c r="AU60" s="2">
        <v>0.5</v>
      </c>
      <c r="AV60" s="2">
        <v>0.75</v>
      </c>
      <c r="AW60" s="2">
        <v>0.5</v>
      </c>
      <c r="AX60" s="2">
        <v>0.25</v>
      </c>
      <c r="AY60" s="2">
        <v>0.5</v>
      </c>
      <c r="AZ60" s="2">
        <v>0.5</v>
      </c>
      <c r="BA60" s="2">
        <v>0</v>
      </c>
      <c r="BB60" s="2">
        <v>0</v>
      </c>
    </row>
    <row r="61" spans="1:54" x14ac:dyDescent="0.25">
      <c r="A61" s="2">
        <v>0</v>
      </c>
      <c r="B61" s="2">
        <v>0</v>
      </c>
      <c r="C61" s="2">
        <v>0</v>
      </c>
      <c r="D61" s="2">
        <v>0</v>
      </c>
      <c r="E61" s="2">
        <v>0</v>
      </c>
      <c r="F61" s="2">
        <v>0</v>
      </c>
      <c r="G61" s="2">
        <v>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c r="AB61" s="2">
        <v>0</v>
      </c>
      <c r="AC61" s="2">
        <v>0</v>
      </c>
      <c r="AD61" s="2">
        <v>0</v>
      </c>
      <c r="AE61" s="2">
        <v>1</v>
      </c>
      <c r="AF61" s="2">
        <v>0</v>
      </c>
      <c r="AG61" s="2">
        <v>1</v>
      </c>
      <c r="AH61" s="2">
        <v>1</v>
      </c>
      <c r="AI61" s="2">
        <v>0</v>
      </c>
      <c r="AJ61" s="2">
        <v>0</v>
      </c>
      <c r="AK61" s="2">
        <v>0</v>
      </c>
      <c r="AL61" s="2">
        <v>0</v>
      </c>
      <c r="AM61" s="2">
        <v>0</v>
      </c>
      <c r="AN61" s="2">
        <v>0</v>
      </c>
      <c r="AO61" s="2">
        <v>0</v>
      </c>
      <c r="AP61" s="2">
        <v>0</v>
      </c>
      <c r="AQ61" s="2">
        <v>0</v>
      </c>
      <c r="AR61" s="2">
        <v>0</v>
      </c>
      <c r="AS61" s="2">
        <v>0</v>
      </c>
      <c r="AT61" s="2">
        <v>0</v>
      </c>
      <c r="AU61" s="2">
        <v>0</v>
      </c>
      <c r="AV61" s="2">
        <v>0</v>
      </c>
      <c r="AW61" s="2">
        <v>0</v>
      </c>
      <c r="AX61" s="2">
        <v>0</v>
      </c>
      <c r="AY61" s="2">
        <v>0</v>
      </c>
      <c r="AZ61" s="2">
        <v>0</v>
      </c>
      <c r="BA61" s="2">
        <v>0</v>
      </c>
      <c r="BB61" s="2">
        <v>0</v>
      </c>
    </row>
    <row r="62" spans="1:54" x14ac:dyDescent="0.25">
      <c r="A62" s="2">
        <v>0</v>
      </c>
      <c r="B62" s="2">
        <v>0</v>
      </c>
      <c r="C62" s="2">
        <v>0</v>
      </c>
      <c r="D62" s="2">
        <v>0</v>
      </c>
      <c r="E62" s="2">
        <v>0</v>
      </c>
      <c r="F62" s="2">
        <v>0</v>
      </c>
      <c r="G62" s="2">
        <v>0</v>
      </c>
      <c r="H62" s="2">
        <v>0</v>
      </c>
      <c r="I62" s="2">
        <v>0</v>
      </c>
      <c r="J62" s="2">
        <v>0</v>
      </c>
      <c r="K62" s="2">
        <v>0</v>
      </c>
      <c r="L62" s="2">
        <v>0</v>
      </c>
      <c r="M62" s="2">
        <v>0</v>
      </c>
      <c r="N62" s="2">
        <v>0</v>
      </c>
      <c r="O62" s="2">
        <v>0</v>
      </c>
      <c r="P62" s="2">
        <v>0</v>
      </c>
      <c r="Q62" s="2">
        <v>0</v>
      </c>
      <c r="R62" s="2">
        <v>0</v>
      </c>
      <c r="S62" s="2">
        <v>0</v>
      </c>
      <c r="T62" s="2">
        <v>0</v>
      </c>
      <c r="U62" s="2">
        <v>0</v>
      </c>
      <c r="V62" s="2">
        <v>0</v>
      </c>
      <c r="W62" s="2">
        <v>0</v>
      </c>
      <c r="X62" s="2">
        <v>0</v>
      </c>
      <c r="Y62" s="2">
        <v>0</v>
      </c>
      <c r="Z62" s="2">
        <v>0</v>
      </c>
      <c r="AA62" s="2">
        <v>0</v>
      </c>
      <c r="AB62" s="2">
        <v>0</v>
      </c>
      <c r="AC62" s="2">
        <v>0</v>
      </c>
      <c r="AD62" s="2">
        <v>0</v>
      </c>
      <c r="AE62" s="2">
        <v>0</v>
      </c>
      <c r="AF62" s="2">
        <v>0</v>
      </c>
      <c r="AG62" s="2">
        <v>0</v>
      </c>
      <c r="AH62" s="2">
        <v>0</v>
      </c>
      <c r="AI62" s="2">
        <v>0</v>
      </c>
      <c r="AJ62" s="2">
        <v>0</v>
      </c>
      <c r="AK62" s="2">
        <v>0</v>
      </c>
      <c r="AL62" s="2">
        <v>0</v>
      </c>
      <c r="AM62" s="2">
        <v>0</v>
      </c>
      <c r="AN62" s="2">
        <v>0</v>
      </c>
      <c r="AO62" s="2">
        <v>0</v>
      </c>
      <c r="AP62" s="2">
        <v>0</v>
      </c>
      <c r="AQ62" s="2">
        <v>0</v>
      </c>
      <c r="AR62" s="2">
        <v>0</v>
      </c>
      <c r="AS62" s="2">
        <v>0</v>
      </c>
      <c r="AT62" s="2">
        <v>0</v>
      </c>
      <c r="AU62" s="2">
        <v>0</v>
      </c>
      <c r="AV62" s="2">
        <v>0</v>
      </c>
      <c r="AW62" s="2">
        <v>0</v>
      </c>
      <c r="AX62" s="2">
        <v>0</v>
      </c>
      <c r="AY62" s="2">
        <v>0</v>
      </c>
      <c r="AZ62" s="2">
        <v>0</v>
      </c>
      <c r="BA62" s="2">
        <v>0</v>
      </c>
      <c r="BB62" s="2">
        <v>0</v>
      </c>
    </row>
    <row r="63" spans="1:54" x14ac:dyDescent="0.25">
      <c r="A63" s="2">
        <v>0</v>
      </c>
      <c r="B63" s="2">
        <v>0</v>
      </c>
      <c r="C63" s="2">
        <v>0</v>
      </c>
      <c r="D63" s="2">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c r="AB63" s="2">
        <v>0</v>
      </c>
      <c r="AC63" s="2">
        <v>0</v>
      </c>
      <c r="AD63" s="2">
        <v>0</v>
      </c>
      <c r="AE63" s="2">
        <v>0</v>
      </c>
      <c r="AF63" s="2">
        <v>0</v>
      </c>
      <c r="AG63" s="2">
        <v>0</v>
      </c>
      <c r="AH63" s="2">
        <v>0</v>
      </c>
      <c r="AI63" s="2">
        <v>0</v>
      </c>
      <c r="AJ63" s="2">
        <v>0</v>
      </c>
      <c r="AK63" s="2">
        <v>0</v>
      </c>
      <c r="AL63" s="2">
        <v>0</v>
      </c>
      <c r="AM63" s="2">
        <v>0</v>
      </c>
      <c r="AN63" s="2">
        <v>0</v>
      </c>
      <c r="AO63" s="2">
        <v>0</v>
      </c>
      <c r="AP63" s="2">
        <v>0</v>
      </c>
      <c r="AQ63" s="2">
        <v>1</v>
      </c>
      <c r="AR63" s="2">
        <v>0</v>
      </c>
      <c r="AS63" s="2">
        <v>0</v>
      </c>
      <c r="AT63" s="2">
        <v>1</v>
      </c>
      <c r="AU63" s="2">
        <v>0</v>
      </c>
      <c r="AV63" s="2">
        <v>1</v>
      </c>
      <c r="AW63" s="2">
        <v>1</v>
      </c>
      <c r="AX63" s="2">
        <v>0</v>
      </c>
      <c r="AY63" s="2">
        <v>1</v>
      </c>
      <c r="AZ63" s="2">
        <v>0</v>
      </c>
      <c r="BA63" s="2">
        <v>0</v>
      </c>
      <c r="BB63" s="2">
        <v>0</v>
      </c>
    </row>
    <row r="64" spans="1:54" x14ac:dyDescent="0.25">
      <c r="A64" s="2">
        <v>0</v>
      </c>
      <c r="B64" s="2">
        <v>0</v>
      </c>
      <c r="C64" s="2">
        <v>0</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2">
        <v>0</v>
      </c>
      <c r="AR64" s="2">
        <v>0</v>
      </c>
      <c r="AS64" s="2">
        <v>0</v>
      </c>
      <c r="AT64" s="2">
        <v>0</v>
      </c>
      <c r="AU64" s="2">
        <v>0</v>
      </c>
      <c r="AV64" s="2">
        <v>0</v>
      </c>
      <c r="AW64" s="2">
        <v>0</v>
      </c>
      <c r="AX64" s="2">
        <v>0</v>
      </c>
      <c r="AY64" s="2">
        <v>0</v>
      </c>
      <c r="AZ64" s="2">
        <v>0</v>
      </c>
      <c r="BA64" s="2">
        <v>0</v>
      </c>
      <c r="BB64" s="2">
        <v>0</v>
      </c>
    </row>
    <row r="65" spans="1:54" x14ac:dyDescent="0.25">
      <c r="A65" s="2">
        <v>0</v>
      </c>
      <c r="B65" s="2">
        <v>0</v>
      </c>
      <c r="C65" s="2">
        <v>0</v>
      </c>
      <c r="D65" s="2">
        <v>0</v>
      </c>
      <c r="E65" s="2">
        <v>0</v>
      </c>
      <c r="F65" s="2">
        <v>0</v>
      </c>
      <c r="G65" s="2">
        <v>0</v>
      </c>
      <c r="H65" s="2">
        <v>0</v>
      </c>
      <c r="I65" s="2">
        <v>0</v>
      </c>
      <c r="J65" s="2">
        <v>0</v>
      </c>
      <c r="K65" s="2">
        <v>0</v>
      </c>
      <c r="L65" s="2">
        <v>0</v>
      </c>
      <c r="M65" s="2">
        <v>0</v>
      </c>
      <c r="N65" s="2">
        <v>0</v>
      </c>
      <c r="O65" s="2">
        <v>0</v>
      </c>
      <c r="P65" s="2">
        <v>0</v>
      </c>
      <c r="Q65" s="2">
        <v>0</v>
      </c>
      <c r="R65" s="2">
        <v>0</v>
      </c>
      <c r="S65" s="2">
        <v>0</v>
      </c>
      <c r="T65" s="2">
        <v>0</v>
      </c>
      <c r="U65" s="2">
        <v>0</v>
      </c>
      <c r="V65" s="2">
        <v>0</v>
      </c>
      <c r="W65" s="2">
        <v>0</v>
      </c>
      <c r="X65" s="2">
        <v>0</v>
      </c>
      <c r="Y65" s="2">
        <v>0</v>
      </c>
      <c r="Z65" s="2">
        <v>0</v>
      </c>
      <c r="AA65" s="2">
        <v>0</v>
      </c>
      <c r="AB65" s="2">
        <v>0</v>
      </c>
      <c r="AC65" s="2">
        <v>0</v>
      </c>
      <c r="AD65" s="2">
        <v>0</v>
      </c>
      <c r="AE65" s="2">
        <v>0</v>
      </c>
      <c r="AF65" s="2">
        <v>0</v>
      </c>
      <c r="AG65" s="2">
        <v>0</v>
      </c>
      <c r="AH65" s="2">
        <v>0</v>
      </c>
      <c r="AI65" s="2">
        <v>0</v>
      </c>
      <c r="AJ65" s="2">
        <v>0</v>
      </c>
      <c r="AK65" s="2">
        <v>0</v>
      </c>
      <c r="AL65" s="2">
        <v>0</v>
      </c>
      <c r="AM65" s="2">
        <v>0</v>
      </c>
      <c r="AN65" s="2">
        <v>0</v>
      </c>
      <c r="AO65" s="2">
        <v>0</v>
      </c>
      <c r="AP65" s="2">
        <v>0</v>
      </c>
      <c r="AQ65" s="2">
        <v>0</v>
      </c>
      <c r="AR65" s="2">
        <v>0</v>
      </c>
      <c r="AS65" s="2">
        <v>0</v>
      </c>
      <c r="AT65" s="2">
        <v>0</v>
      </c>
      <c r="AU65" s="2">
        <v>0</v>
      </c>
      <c r="AV65" s="2">
        <v>0</v>
      </c>
      <c r="AW65" s="2">
        <v>0</v>
      </c>
      <c r="AX65" s="2">
        <v>0</v>
      </c>
      <c r="AY65" s="2">
        <v>0</v>
      </c>
      <c r="AZ65" s="2">
        <v>0</v>
      </c>
      <c r="BA65" s="2">
        <v>0</v>
      </c>
      <c r="BB65" s="2">
        <v>0</v>
      </c>
    </row>
    <row r="66" spans="1:54" x14ac:dyDescent="0.25">
      <c r="A66" s="2">
        <v>0</v>
      </c>
      <c r="B66" s="2">
        <v>0</v>
      </c>
      <c r="C66" s="2">
        <v>0</v>
      </c>
      <c r="D66" s="2">
        <v>0</v>
      </c>
      <c r="E66" s="2">
        <v>0</v>
      </c>
      <c r="F66" s="2">
        <v>0</v>
      </c>
      <c r="G66" s="2">
        <v>0</v>
      </c>
      <c r="H66" s="2">
        <v>0</v>
      </c>
      <c r="I66" s="2">
        <v>0</v>
      </c>
      <c r="J66" s="2">
        <v>0</v>
      </c>
      <c r="K66" s="2">
        <v>0</v>
      </c>
      <c r="L66" s="2">
        <v>0</v>
      </c>
      <c r="M66" s="2">
        <v>0</v>
      </c>
      <c r="N66" s="2">
        <v>0</v>
      </c>
      <c r="O66" s="2">
        <v>0</v>
      </c>
      <c r="P66" s="2">
        <v>0</v>
      </c>
      <c r="Q66" s="2">
        <v>0</v>
      </c>
      <c r="R66" s="2">
        <v>0</v>
      </c>
      <c r="S66" s="2">
        <v>0</v>
      </c>
      <c r="T66" s="2">
        <v>0</v>
      </c>
      <c r="U66" s="2">
        <v>0</v>
      </c>
      <c r="V66" s="2">
        <v>0</v>
      </c>
      <c r="W66" s="2">
        <v>0</v>
      </c>
      <c r="X66" s="2">
        <v>0</v>
      </c>
      <c r="Y66" s="2">
        <v>0</v>
      </c>
      <c r="Z66" s="2">
        <v>0</v>
      </c>
      <c r="AA66" s="2">
        <v>0</v>
      </c>
      <c r="AB66" s="2">
        <v>0</v>
      </c>
      <c r="AC66" s="2">
        <v>0</v>
      </c>
      <c r="AD66" s="2">
        <v>0</v>
      </c>
      <c r="AE66" s="2">
        <v>0</v>
      </c>
      <c r="AF66" s="2">
        <v>0</v>
      </c>
      <c r="AG66" s="2">
        <v>0</v>
      </c>
      <c r="AH66" s="2">
        <v>0</v>
      </c>
      <c r="AI66" s="2">
        <v>0</v>
      </c>
      <c r="AJ66" s="2">
        <v>0</v>
      </c>
      <c r="AK66" s="2">
        <v>0</v>
      </c>
      <c r="AL66" s="2">
        <v>0</v>
      </c>
      <c r="AM66" s="2">
        <v>0</v>
      </c>
      <c r="AN66" s="2">
        <v>0</v>
      </c>
      <c r="AO66" s="2">
        <v>0</v>
      </c>
      <c r="AP66" s="2">
        <v>0</v>
      </c>
      <c r="AQ66" s="2">
        <v>0</v>
      </c>
      <c r="AR66" s="2">
        <v>0</v>
      </c>
      <c r="AS66" s="2">
        <v>0</v>
      </c>
      <c r="AT66" s="2">
        <v>0</v>
      </c>
      <c r="AU66" s="2">
        <v>0</v>
      </c>
      <c r="AV66" s="2">
        <v>0</v>
      </c>
      <c r="AW66" s="2">
        <v>0</v>
      </c>
      <c r="AX66" s="2">
        <v>0</v>
      </c>
      <c r="AY66" s="2">
        <v>0</v>
      </c>
      <c r="AZ66" s="2">
        <v>0</v>
      </c>
      <c r="BA66" s="2">
        <v>0</v>
      </c>
      <c r="BB66" s="2">
        <v>0</v>
      </c>
    </row>
    <row r="69" spans="1:54" x14ac:dyDescent="0.25">
      <c r="A69" s="1" t="s">
        <v>18</v>
      </c>
    </row>
    <row r="70" spans="1:54" x14ac:dyDescent="0.25">
      <c r="A70" s="1">
        <v>0</v>
      </c>
      <c r="B70" s="1">
        <v>0</v>
      </c>
      <c r="C70" s="1">
        <v>0</v>
      </c>
      <c r="D70" s="1">
        <v>0</v>
      </c>
      <c r="E70" s="1">
        <v>0</v>
      </c>
      <c r="F70" s="1">
        <v>0</v>
      </c>
      <c r="G70" s="1">
        <v>0</v>
      </c>
      <c r="H70" s="1">
        <v>0</v>
      </c>
      <c r="I70" s="1">
        <v>0</v>
      </c>
      <c r="J70" s="1">
        <v>0</v>
      </c>
      <c r="K70" s="1">
        <v>0</v>
      </c>
      <c r="L70" s="1">
        <v>0</v>
      </c>
      <c r="M70" s="1">
        <v>0</v>
      </c>
      <c r="N70" s="1">
        <v>0</v>
      </c>
      <c r="O70" s="1">
        <v>0</v>
      </c>
      <c r="P70" s="1">
        <v>0</v>
      </c>
      <c r="Q70" s="1">
        <v>0</v>
      </c>
      <c r="R70" s="1">
        <v>0</v>
      </c>
      <c r="S70" s="1">
        <v>0</v>
      </c>
      <c r="T70" s="1">
        <v>0</v>
      </c>
      <c r="U70" s="1">
        <v>0</v>
      </c>
      <c r="V70" s="1">
        <v>0</v>
      </c>
      <c r="W70" s="1">
        <v>0</v>
      </c>
      <c r="X70" s="1">
        <v>0</v>
      </c>
      <c r="Y70" s="1">
        <v>0</v>
      </c>
      <c r="Z70" s="1">
        <v>0</v>
      </c>
      <c r="AA70" s="1">
        <v>0</v>
      </c>
      <c r="AB70" s="1">
        <v>0</v>
      </c>
      <c r="AC70" s="1">
        <v>0</v>
      </c>
      <c r="AD70" s="1">
        <v>0</v>
      </c>
      <c r="AE70" s="1">
        <v>0</v>
      </c>
      <c r="AF70" s="1">
        <v>0</v>
      </c>
      <c r="AG70" s="1">
        <v>0</v>
      </c>
      <c r="AH70" s="1">
        <v>0</v>
      </c>
      <c r="AI70" s="1">
        <v>0</v>
      </c>
      <c r="AJ70" s="1">
        <v>0</v>
      </c>
      <c r="AK70" s="1">
        <v>0</v>
      </c>
      <c r="AL70" s="1">
        <v>0</v>
      </c>
      <c r="AM70" s="1">
        <v>0</v>
      </c>
      <c r="AN70" s="1">
        <v>0</v>
      </c>
      <c r="AO70" s="1">
        <v>0</v>
      </c>
      <c r="AP70" s="1">
        <v>0</v>
      </c>
      <c r="AQ70" s="1">
        <v>0</v>
      </c>
      <c r="AR70" s="1">
        <v>0</v>
      </c>
      <c r="AS70" s="1">
        <v>0</v>
      </c>
      <c r="AT70" s="1">
        <v>0</v>
      </c>
      <c r="AU70" s="1">
        <v>0</v>
      </c>
      <c r="AV70" s="1">
        <v>0</v>
      </c>
      <c r="AW70" s="1">
        <v>0</v>
      </c>
      <c r="AX70" s="1">
        <v>0</v>
      </c>
      <c r="AY70" s="1">
        <v>0</v>
      </c>
      <c r="AZ70" s="1">
        <v>0</v>
      </c>
      <c r="BA70" s="1">
        <v>0</v>
      </c>
      <c r="BB70" s="1">
        <v>0</v>
      </c>
    </row>
    <row r="71" spans="1:54" x14ac:dyDescent="0.25">
      <c r="A71" s="1">
        <v>0</v>
      </c>
      <c r="B71" s="1">
        <v>0</v>
      </c>
      <c r="C71" s="1">
        <v>0</v>
      </c>
      <c r="D71" s="1">
        <v>0</v>
      </c>
      <c r="E71" s="1">
        <v>0</v>
      </c>
      <c r="F71" s="1">
        <v>0</v>
      </c>
      <c r="G71" s="1">
        <v>0</v>
      </c>
      <c r="H71" s="1">
        <v>0</v>
      </c>
      <c r="I71" s="1">
        <v>0</v>
      </c>
      <c r="J71" s="1">
        <v>0</v>
      </c>
      <c r="K71" s="1">
        <v>0</v>
      </c>
      <c r="L71" s="1">
        <v>0</v>
      </c>
      <c r="M71" s="1">
        <v>0</v>
      </c>
      <c r="N71" s="1">
        <v>0</v>
      </c>
      <c r="O71" s="1">
        <v>0</v>
      </c>
      <c r="P71" s="1">
        <v>0</v>
      </c>
      <c r="Q71" s="1">
        <v>0</v>
      </c>
      <c r="R71" s="1">
        <v>0</v>
      </c>
      <c r="S71" s="1">
        <v>0</v>
      </c>
      <c r="T71" s="1">
        <v>0</v>
      </c>
      <c r="U71" s="1">
        <v>0</v>
      </c>
      <c r="V71" s="1">
        <v>0</v>
      </c>
      <c r="W71" s="1">
        <v>0</v>
      </c>
      <c r="X71" s="1">
        <v>0</v>
      </c>
      <c r="Y71" s="1">
        <v>0</v>
      </c>
      <c r="Z71" s="1">
        <v>0</v>
      </c>
      <c r="AA71" s="1">
        <v>0</v>
      </c>
      <c r="AB71" s="1">
        <v>0</v>
      </c>
      <c r="AC71" s="1">
        <v>0</v>
      </c>
      <c r="AD71" s="1">
        <v>0</v>
      </c>
      <c r="AE71" s="1">
        <v>0</v>
      </c>
      <c r="AF71" s="1">
        <v>0</v>
      </c>
      <c r="AG71" s="1">
        <v>0</v>
      </c>
      <c r="AH71" s="1">
        <v>0</v>
      </c>
      <c r="AI71" s="1">
        <v>0</v>
      </c>
      <c r="AJ71" s="1">
        <v>0</v>
      </c>
      <c r="AK71" s="1">
        <v>0</v>
      </c>
      <c r="AL71" s="1">
        <v>0</v>
      </c>
      <c r="AM71" s="1">
        <v>0</v>
      </c>
      <c r="AN71" s="1">
        <v>0</v>
      </c>
      <c r="AO71" s="1">
        <v>0</v>
      </c>
      <c r="AP71" s="1">
        <v>0</v>
      </c>
      <c r="AQ71" s="1">
        <v>0</v>
      </c>
      <c r="AR71" s="1">
        <v>0</v>
      </c>
      <c r="AS71" s="1">
        <v>0</v>
      </c>
      <c r="AT71" s="1">
        <v>0</v>
      </c>
      <c r="AU71" s="1">
        <v>0</v>
      </c>
      <c r="AV71" s="1">
        <v>0</v>
      </c>
      <c r="AW71" s="1">
        <v>0</v>
      </c>
      <c r="AX71" s="1">
        <v>0</v>
      </c>
      <c r="AY71" s="1">
        <v>0</v>
      </c>
      <c r="AZ71" s="1">
        <v>0</v>
      </c>
      <c r="BA71" s="1">
        <v>0</v>
      </c>
      <c r="BB71" s="1">
        <v>0</v>
      </c>
    </row>
    <row r="72" spans="1:54" x14ac:dyDescent="0.25">
      <c r="A72" s="1">
        <v>0</v>
      </c>
      <c r="B72" s="1">
        <v>0</v>
      </c>
      <c r="C72" s="1">
        <v>0</v>
      </c>
      <c r="D72" s="1">
        <v>0</v>
      </c>
      <c r="E72" s="1">
        <v>0</v>
      </c>
      <c r="F72" s="1">
        <v>0</v>
      </c>
      <c r="G72" s="1">
        <v>0</v>
      </c>
      <c r="H72" s="1">
        <v>0</v>
      </c>
      <c r="I72" s="1">
        <v>0</v>
      </c>
      <c r="J72" s="1">
        <v>0</v>
      </c>
      <c r="K72" s="1">
        <v>0</v>
      </c>
      <c r="L72" s="1">
        <v>0</v>
      </c>
      <c r="M72" s="1">
        <v>0</v>
      </c>
      <c r="N72" s="1">
        <v>0</v>
      </c>
      <c r="O72" s="1">
        <v>0</v>
      </c>
      <c r="P72" s="1">
        <v>0</v>
      </c>
      <c r="Q72" s="1">
        <v>0</v>
      </c>
      <c r="R72" s="1">
        <v>0</v>
      </c>
      <c r="S72" s="1">
        <v>0</v>
      </c>
      <c r="T72" s="1">
        <v>0</v>
      </c>
      <c r="U72" s="1">
        <v>0</v>
      </c>
      <c r="V72" s="1">
        <v>0</v>
      </c>
      <c r="W72" s="1">
        <v>0</v>
      </c>
      <c r="X72" s="1">
        <v>0</v>
      </c>
      <c r="Y72" s="1">
        <v>0</v>
      </c>
      <c r="Z72" s="1">
        <v>0</v>
      </c>
      <c r="AA72" s="1">
        <v>0</v>
      </c>
      <c r="AB72" s="1">
        <v>0</v>
      </c>
      <c r="AC72" s="1">
        <v>0</v>
      </c>
      <c r="AD72" s="1">
        <v>0</v>
      </c>
      <c r="AE72" s="1">
        <v>0</v>
      </c>
      <c r="AF72" s="1">
        <v>0</v>
      </c>
      <c r="AG72" s="1">
        <v>0</v>
      </c>
      <c r="AH72" s="1">
        <v>0</v>
      </c>
      <c r="AI72" s="1">
        <v>0</v>
      </c>
      <c r="AJ72" s="1">
        <v>0</v>
      </c>
      <c r="AK72" s="1">
        <v>0</v>
      </c>
      <c r="AL72" s="1">
        <v>0</v>
      </c>
      <c r="AM72" s="1">
        <v>0</v>
      </c>
      <c r="AN72" s="1">
        <v>0</v>
      </c>
      <c r="AO72" s="1">
        <v>0</v>
      </c>
      <c r="AP72" s="1">
        <v>0</v>
      </c>
      <c r="AQ72" s="1">
        <v>0</v>
      </c>
      <c r="AR72" s="1">
        <v>0</v>
      </c>
      <c r="AS72" s="1">
        <v>0</v>
      </c>
      <c r="AT72" s="1">
        <v>0</v>
      </c>
      <c r="AU72" s="1">
        <v>0</v>
      </c>
      <c r="AV72" s="1">
        <v>0</v>
      </c>
      <c r="AW72" s="1">
        <v>0</v>
      </c>
      <c r="AX72" s="1">
        <v>0</v>
      </c>
      <c r="AY72" s="1">
        <v>0</v>
      </c>
      <c r="AZ72" s="1">
        <v>0</v>
      </c>
      <c r="BA72" s="1">
        <v>0</v>
      </c>
      <c r="BB72" s="1">
        <v>0</v>
      </c>
    </row>
    <row r="73" spans="1:54" x14ac:dyDescent="0.25">
      <c r="A73" s="1">
        <v>0</v>
      </c>
      <c r="B73" s="1">
        <v>0</v>
      </c>
      <c r="C73" s="1">
        <v>0</v>
      </c>
      <c r="D73" s="1">
        <v>0</v>
      </c>
      <c r="E73" s="1">
        <v>0</v>
      </c>
      <c r="F73" s="1">
        <v>0</v>
      </c>
      <c r="G73" s="1">
        <v>0</v>
      </c>
      <c r="H73" s="1">
        <v>0</v>
      </c>
      <c r="I73" s="1">
        <v>0</v>
      </c>
      <c r="J73" s="1">
        <v>0</v>
      </c>
      <c r="K73" s="1">
        <v>0</v>
      </c>
      <c r="L73" s="1">
        <v>0</v>
      </c>
      <c r="M73" s="1">
        <v>0</v>
      </c>
      <c r="N73" s="1">
        <v>0</v>
      </c>
      <c r="O73" s="1">
        <v>0</v>
      </c>
      <c r="P73" s="1">
        <v>0</v>
      </c>
      <c r="Q73" s="1">
        <v>0</v>
      </c>
      <c r="R73" s="1">
        <v>0</v>
      </c>
      <c r="S73" s="1">
        <v>0</v>
      </c>
      <c r="T73" s="1">
        <v>0</v>
      </c>
      <c r="U73" s="1">
        <v>0</v>
      </c>
      <c r="V73" s="1">
        <v>0</v>
      </c>
      <c r="W73" s="1">
        <v>0</v>
      </c>
      <c r="X73" s="1">
        <v>0</v>
      </c>
      <c r="Y73" s="1">
        <v>0</v>
      </c>
      <c r="Z73" s="1">
        <v>0</v>
      </c>
      <c r="AA73" s="1">
        <v>0</v>
      </c>
      <c r="AB73" s="1">
        <v>0</v>
      </c>
      <c r="AC73" s="1">
        <v>0</v>
      </c>
      <c r="AD73" s="1">
        <v>0</v>
      </c>
      <c r="AE73" s="1">
        <v>0</v>
      </c>
      <c r="AF73" s="1">
        <v>0</v>
      </c>
      <c r="AG73" s="1">
        <v>0</v>
      </c>
      <c r="AH73" s="1">
        <v>0</v>
      </c>
      <c r="AI73" s="1">
        <v>0</v>
      </c>
      <c r="AJ73" s="1">
        <v>0</v>
      </c>
      <c r="AK73" s="1">
        <v>0</v>
      </c>
      <c r="AL73" s="1">
        <v>0</v>
      </c>
      <c r="AM73" s="1">
        <v>0</v>
      </c>
      <c r="AN73" s="1">
        <v>0</v>
      </c>
      <c r="AO73" s="1">
        <v>0</v>
      </c>
      <c r="AP73" s="1">
        <v>0</v>
      </c>
      <c r="AQ73" s="1">
        <v>0</v>
      </c>
      <c r="AR73" s="1">
        <v>0</v>
      </c>
      <c r="AS73" s="1">
        <v>0</v>
      </c>
      <c r="AT73" s="1">
        <v>0</v>
      </c>
      <c r="AU73" s="1">
        <v>0</v>
      </c>
      <c r="AV73" s="1">
        <v>0</v>
      </c>
      <c r="AW73" s="1">
        <v>0</v>
      </c>
      <c r="AX73" s="1">
        <v>0</v>
      </c>
      <c r="AY73" s="1">
        <v>0</v>
      </c>
      <c r="AZ73" s="1">
        <v>0</v>
      </c>
      <c r="BA73" s="1">
        <v>0</v>
      </c>
      <c r="BB73" s="1">
        <v>0</v>
      </c>
    </row>
    <row r="74" spans="1:54" x14ac:dyDescent="0.25">
      <c r="A74" s="1">
        <v>0</v>
      </c>
      <c r="B74" s="1">
        <v>0</v>
      </c>
      <c r="C74" s="1">
        <v>0</v>
      </c>
      <c r="D74" s="1">
        <v>0</v>
      </c>
      <c r="E74" s="1">
        <v>0</v>
      </c>
      <c r="F74" s="1">
        <v>0</v>
      </c>
      <c r="G74" s="1">
        <v>0</v>
      </c>
      <c r="H74" s="1">
        <v>0</v>
      </c>
      <c r="I74" s="1">
        <v>0.37234042553191488</v>
      </c>
      <c r="J74" s="1">
        <v>0.30851063829787234</v>
      </c>
      <c r="K74" s="1">
        <v>0.22340425531914893</v>
      </c>
      <c r="L74" s="1">
        <v>0.24468085106382978</v>
      </c>
      <c r="M74" s="1">
        <v>0.13829787234042554</v>
      </c>
      <c r="N74" s="1">
        <v>0.41489361702127658</v>
      </c>
      <c r="O74" s="1">
        <v>0.45744680851063829</v>
      </c>
      <c r="P74" s="1">
        <v>0.20212765957446807</v>
      </c>
      <c r="Q74" s="1">
        <v>0.23404255319148937</v>
      </c>
      <c r="R74" s="1">
        <v>0.10638297872340426</v>
      </c>
      <c r="S74" s="1">
        <v>0</v>
      </c>
      <c r="T74" s="1">
        <v>0</v>
      </c>
      <c r="U74" s="1">
        <v>0</v>
      </c>
      <c r="V74" s="1">
        <v>0</v>
      </c>
      <c r="W74" s="1">
        <v>0</v>
      </c>
      <c r="X74" s="1">
        <v>0</v>
      </c>
      <c r="Y74" s="1">
        <v>0</v>
      </c>
      <c r="Z74" s="1">
        <v>0</v>
      </c>
      <c r="AA74" s="1">
        <v>0</v>
      </c>
      <c r="AB74" s="1">
        <v>0</v>
      </c>
      <c r="AC74" s="1">
        <v>0</v>
      </c>
      <c r="AD74" s="1">
        <v>0</v>
      </c>
      <c r="AE74" s="1">
        <v>0</v>
      </c>
      <c r="AF74" s="1">
        <v>0</v>
      </c>
      <c r="AG74" s="1">
        <v>0</v>
      </c>
      <c r="AH74" s="1">
        <v>0</v>
      </c>
      <c r="AI74" s="1">
        <v>0</v>
      </c>
      <c r="AJ74" s="1">
        <v>0</v>
      </c>
      <c r="AK74" s="1">
        <v>0</v>
      </c>
      <c r="AL74" s="1">
        <v>0</v>
      </c>
      <c r="AM74" s="1">
        <v>0</v>
      </c>
      <c r="AN74" s="1">
        <v>0</v>
      </c>
      <c r="AO74" s="1">
        <v>0</v>
      </c>
      <c r="AP74" s="1">
        <v>0</v>
      </c>
      <c r="AQ74" s="1">
        <v>0</v>
      </c>
      <c r="AR74" s="1">
        <v>0</v>
      </c>
      <c r="AS74" s="1">
        <v>0</v>
      </c>
      <c r="AT74" s="1">
        <v>0</v>
      </c>
      <c r="AU74" s="1">
        <v>0</v>
      </c>
      <c r="AV74" s="1">
        <v>0</v>
      </c>
      <c r="AW74" s="1">
        <v>0</v>
      </c>
      <c r="AX74" s="1">
        <v>0</v>
      </c>
      <c r="AY74" s="1">
        <v>0</v>
      </c>
      <c r="AZ74" s="1">
        <v>0</v>
      </c>
      <c r="BA74" s="1">
        <v>0</v>
      </c>
      <c r="BB74" s="1">
        <v>0</v>
      </c>
    </row>
    <row r="75" spans="1:54" x14ac:dyDescent="0.25">
      <c r="A75" s="1">
        <v>0</v>
      </c>
      <c r="B75" s="1">
        <v>0</v>
      </c>
      <c r="C75" s="1">
        <v>0</v>
      </c>
      <c r="D75" s="1">
        <v>0</v>
      </c>
      <c r="E75" s="1">
        <v>0</v>
      </c>
      <c r="F75" s="1">
        <v>0</v>
      </c>
      <c r="G75" s="1">
        <v>0</v>
      </c>
      <c r="H75" s="1">
        <v>0</v>
      </c>
      <c r="I75" s="1">
        <v>0.34739308728763912</v>
      </c>
      <c r="J75" s="1">
        <v>0.30931458699472758</v>
      </c>
      <c r="K75" s="1">
        <v>0.19683655536028119</v>
      </c>
      <c r="L75" s="1">
        <v>0.20269478617457529</v>
      </c>
      <c r="M75" s="1">
        <v>8.0257762155828943E-2</v>
      </c>
      <c r="N75" s="1">
        <v>0.40831868775629759</v>
      </c>
      <c r="O75" s="1">
        <v>0.43878148799062683</v>
      </c>
      <c r="P75" s="1">
        <v>0.19390743995313414</v>
      </c>
      <c r="Q75" s="1">
        <v>0.26303456356180432</v>
      </c>
      <c r="R75" s="1">
        <v>0.11482132396016403</v>
      </c>
      <c r="S75" s="1">
        <v>0</v>
      </c>
      <c r="T75" s="1">
        <v>0</v>
      </c>
      <c r="U75" s="1">
        <v>0</v>
      </c>
      <c r="V75" s="1">
        <v>0</v>
      </c>
      <c r="W75" s="1">
        <v>0</v>
      </c>
      <c r="X75" s="1">
        <v>0</v>
      </c>
      <c r="Y75" s="1">
        <v>0</v>
      </c>
      <c r="Z75" s="1">
        <v>0</v>
      </c>
      <c r="AA75" s="1">
        <v>0</v>
      </c>
      <c r="AB75" s="1">
        <v>0</v>
      </c>
      <c r="AC75" s="1">
        <v>0</v>
      </c>
      <c r="AD75" s="1">
        <v>0</v>
      </c>
      <c r="AE75" s="1">
        <v>0</v>
      </c>
      <c r="AF75" s="1">
        <v>0</v>
      </c>
      <c r="AG75" s="1">
        <v>0</v>
      </c>
      <c r="AH75" s="1">
        <v>0</v>
      </c>
      <c r="AI75" s="1">
        <v>0</v>
      </c>
      <c r="AJ75" s="1">
        <v>0</v>
      </c>
      <c r="AK75" s="1">
        <v>0</v>
      </c>
      <c r="AL75" s="1">
        <v>0</v>
      </c>
      <c r="AM75" s="1">
        <v>0</v>
      </c>
      <c r="AN75" s="1">
        <v>0</v>
      </c>
      <c r="AO75" s="1">
        <v>0</v>
      </c>
      <c r="AP75" s="1">
        <v>0</v>
      </c>
      <c r="AQ75" s="1">
        <v>0</v>
      </c>
      <c r="AR75" s="1">
        <v>0</v>
      </c>
      <c r="AS75" s="1">
        <v>0</v>
      </c>
      <c r="AT75" s="1">
        <v>0</v>
      </c>
      <c r="AU75" s="1">
        <v>0</v>
      </c>
      <c r="AV75" s="1">
        <v>0</v>
      </c>
      <c r="AW75" s="1">
        <v>0</v>
      </c>
      <c r="AX75" s="1">
        <v>0</v>
      </c>
      <c r="AY75" s="1">
        <v>0</v>
      </c>
      <c r="AZ75" s="1">
        <v>0</v>
      </c>
      <c r="BA75" s="1">
        <v>0</v>
      </c>
      <c r="BB75" s="1">
        <v>0</v>
      </c>
    </row>
    <row r="76" spans="1:54" x14ac:dyDescent="0.25">
      <c r="A76" s="1">
        <v>0</v>
      </c>
      <c r="B76" s="1">
        <v>0</v>
      </c>
      <c r="C76" s="1">
        <v>0</v>
      </c>
      <c r="D76" s="1">
        <v>0</v>
      </c>
      <c r="E76" s="1">
        <v>0</v>
      </c>
      <c r="F76" s="1">
        <v>0</v>
      </c>
      <c r="G76" s="1">
        <v>0</v>
      </c>
      <c r="H76" s="1">
        <v>0</v>
      </c>
      <c r="I76" s="1">
        <v>0.2413793103448276</v>
      </c>
      <c r="J76" s="1">
        <v>0.1625615763546798</v>
      </c>
      <c r="K76" s="1">
        <v>0.10837438423645321</v>
      </c>
      <c r="L76" s="1">
        <v>0.11822660098522167</v>
      </c>
      <c r="M76" s="1">
        <v>4.9261083743842367E-2</v>
      </c>
      <c r="N76" s="1">
        <v>0.29556650246305421</v>
      </c>
      <c r="O76" s="1">
        <v>0.42364532019704432</v>
      </c>
      <c r="P76" s="1">
        <v>0.25123152709359609</v>
      </c>
      <c r="Q76" s="1">
        <v>0.3251231527093596</v>
      </c>
      <c r="R76" s="1">
        <v>0.17733990147783252</v>
      </c>
      <c r="S76" s="1">
        <v>0</v>
      </c>
      <c r="T76" s="1">
        <v>0</v>
      </c>
      <c r="U76" s="1">
        <v>0</v>
      </c>
      <c r="V76" s="1">
        <v>0</v>
      </c>
      <c r="W76" s="1">
        <v>0</v>
      </c>
      <c r="X76" s="1">
        <v>0</v>
      </c>
      <c r="Y76" s="1">
        <v>0</v>
      </c>
      <c r="Z76" s="1">
        <v>0</v>
      </c>
      <c r="AA76" s="1">
        <v>0</v>
      </c>
      <c r="AB76" s="1">
        <v>0</v>
      </c>
      <c r="AC76" s="1">
        <v>0</v>
      </c>
      <c r="AD76" s="1">
        <v>0</v>
      </c>
      <c r="AE76" s="1">
        <v>0</v>
      </c>
      <c r="AF76" s="1">
        <v>0</v>
      </c>
      <c r="AG76" s="1">
        <v>0</v>
      </c>
      <c r="AH76" s="1">
        <v>0</v>
      </c>
      <c r="AI76" s="1">
        <v>0</v>
      </c>
      <c r="AJ76" s="1">
        <v>0</v>
      </c>
      <c r="AK76" s="1">
        <v>0</v>
      </c>
      <c r="AL76" s="1">
        <v>0</v>
      </c>
      <c r="AM76" s="1">
        <v>0</v>
      </c>
      <c r="AN76" s="1">
        <v>0</v>
      </c>
      <c r="AO76" s="1">
        <v>0</v>
      </c>
      <c r="AP76" s="1">
        <v>0</v>
      </c>
      <c r="AQ76" s="1">
        <v>0</v>
      </c>
      <c r="AR76" s="1">
        <v>0</v>
      </c>
      <c r="AS76" s="1">
        <v>0</v>
      </c>
      <c r="AT76" s="1">
        <v>0</v>
      </c>
      <c r="AU76" s="1">
        <v>0</v>
      </c>
      <c r="AV76" s="1">
        <v>0</v>
      </c>
      <c r="AW76" s="1">
        <v>0</v>
      </c>
      <c r="AX76" s="1">
        <v>0</v>
      </c>
      <c r="AY76" s="1">
        <v>0</v>
      </c>
      <c r="AZ76" s="1">
        <v>0</v>
      </c>
      <c r="BA76" s="1">
        <v>0</v>
      </c>
      <c r="BB76" s="1">
        <v>0</v>
      </c>
    </row>
    <row r="77" spans="1:54" x14ac:dyDescent="0.25">
      <c r="A77" s="1">
        <v>0</v>
      </c>
      <c r="B77" s="1">
        <v>0</v>
      </c>
      <c r="C77" s="1">
        <v>0</v>
      </c>
      <c r="D77" s="1">
        <v>0</v>
      </c>
      <c r="E77" s="1">
        <v>0</v>
      </c>
      <c r="F77" s="1">
        <v>0</v>
      </c>
      <c r="G77" s="1">
        <v>0</v>
      </c>
      <c r="H77" s="1">
        <v>0</v>
      </c>
      <c r="I77" s="1">
        <v>0.13372093023255813</v>
      </c>
      <c r="J77" s="1">
        <v>0.15697674418604651</v>
      </c>
      <c r="K77" s="1">
        <v>6.9767441860465115E-2</v>
      </c>
      <c r="L77" s="1">
        <v>8.1395348837209308E-2</v>
      </c>
      <c r="M77" s="1">
        <v>5.232558139534884E-2</v>
      </c>
      <c r="N77" s="1">
        <v>0.23255813953488372</v>
      </c>
      <c r="O77" s="1">
        <v>0.28282828282828282</v>
      </c>
      <c r="P77" s="1">
        <v>9.0909090909090912E-2</v>
      </c>
      <c r="Q77" s="1">
        <v>0.21212121212121213</v>
      </c>
      <c r="R77" s="1">
        <v>0.19696969696969696</v>
      </c>
      <c r="S77" s="1">
        <v>0.42307692307692307</v>
      </c>
      <c r="T77" s="1">
        <v>0.26923076923076922</v>
      </c>
      <c r="U77" s="1">
        <v>0.34615384615384615</v>
      </c>
      <c r="V77" s="1">
        <v>0.42307692307692307</v>
      </c>
      <c r="W77" s="1">
        <v>3.8461538461538464E-2</v>
      </c>
      <c r="X77" s="1">
        <v>0.38461538461538464</v>
      </c>
      <c r="Y77" s="1">
        <v>0</v>
      </c>
      <c r="Z77" s="1">
        <v>0</v>
      </c>
      <c r="AA77" s="1">
        <v>0</v>
      </c>
      <c r="AB77" s="1">
        <v>0</v>
      </c>
      <c r="AC77" s="1">
        <v>0</v>
      </c>
      <c r="AD77" s="1">
        <v>0</v>
      </c>
      <c r="AE77" s="1">
        <v>0</v>
      </c>
      <c r="AF77" s="1">
        <v>0</v>
      </c>
      <c r="AG77" s="1">
        <v>0</v>
      </c>
      <c r="AH77" s="1">
        <v>0</v>
      </c>
      <c r="AI77" s="1">
        <v>0</v>
      </c>
      <c r="AJ77" s="1">
        <v>0</v>
      </c>
      <c r="AK77" s="1">
        <v>0</v>
      </c>
      <c r="AL77" s="1">
        <v>0</v>
      </c>
      <c r="AM77" s="1">
        <v>0</v>
      </c>
      <c r="AN77" s="1">
        <v>0</v>
      </c>
      <c r="AO77" s="1">
        <v>0</v>
      </c>
      <c r="AP77" s="1">
        <v>0</v>
      </c>
      <c r="AQ77" s="1">
        <v>0</v>
      </c>
      <c r="AR77" s="1">
        <v>0</v>
      </c>
      <c r="AS77" s="1">
        <v>0</v>
      </c>
      <c r="AT77" s="1">
        <v>0</v>
      </c>
      <c r="AU77" s="1">
        <v>0</v>
      </c>
      <c r="AV77" s="1">
        <v>0</v>
      </c>
      <c r="AW77" s="1">
        <v>0</v>
      </c>
      <c r="AX77" s="1">
        <v>0</v>
      </c>
      <c r="AY77" s="1">
        <v>0</v>
      </c>
      <c r="AZ77" s="1">
        <v>0</v>
      </c>
      <c r="BA77" s="1">
        <v>0</v>
      </c>
      <c r="BB77" s="1">
        <v>0</v>
      </c>
    </row>
    <row r="78" spans="1:54" x14ac:dyDescent="0.25">
      <c r="A78" s="1">
        <v>0</v>
      </c>
      <c r="B78" s="1">
        <v>0</v>
      </c>
      <c r="C78" s="1">
        <v>0</v>
      </c>
      <c r="D78" s="1">
        <v>0</v>
      </c>
      <c r="E78" s="1">
        <v>0</v>
      </c>
      <c r="F78" s="1">
        <v>0</v>
      </c>
      <c r="G78" s="1">
        <v>0</v>
      </c>
      <c r="H78" s="1">
        <v>0</v>
      </c>
      <c r="I78" s="1">
        <v>0.125</v>
      </c>
      <c r="J78" s="1">
        <v>0.125</v>
      </c>
      <c r="K78" s="1">
        <v>0</v>
      </c>
      <c r="L78" s="1">
        <v>0</v>
      </c>
      <c r="M78" s="1">
        <v>0</v>
      </c>
      <c r="N78" s="1">
        <v>0.375</v>
      </c>
      <c r="O78" s="1">
        <v>0.28494623655913981</v>
      </c>
      <c r="P78" s="1">
        <v>0.10215053763440861</v>
      </c>
      <c r="Q78" s="1">
        <v>0.12843488649940263</v>
      </c>
      <c r="R78" s="1">
        <v>0.15352449223416964</v>
      </c>
      <c r="S78" s="1">
        <v>0.36134453781512604</v>
      </c>
      <c r="T78" s="1">
        <v>0.33673469387755101</v>
      </c>
      <c r="U78" s="1">
        <v>0.46518607442977189</v>
      </c>
      <c r="V78" s="1">
        <v>0.47478991596638653</v>
      </c>
      <c r="W78" s="1">
        <v>3.3013205282112844E-2</v>
      </c>
      <c r="X78" s="1">
        <v>0.50300120048019203</v>
      </c>
      <c r="Y78" s="1">
        <v>0</v>
      </c>
      <c r="Z78" s="1">
        <v>0</v>
      </c>
      <c r="AA78" s="1">
        <v>0</v>
      </c>
      <c r="AB78" s="1">
        <v>0</v>
      </c>
      <c r="AC78" s="1">
        <v>0</v>
      </c>
      <c r="AD78" s="1">
        <v>0</v>
      </c>
      <c r="AE78" s="1">
        <v>0</v>
      </c>
      <c r="AF78" s="1">
        <v>0</v>
      </c>
      <c r="AG78" s="1">
        <v>0</v>
      </c>
      <c r="AH78" s="1">
        <v>0</v>
      </c>
      <c r="AI78" s="1">
        <v>0</v>
      </c>
      <c r="AJ78" s="1">
        <v>0</v>
      </c>
      <c r="AK78" s="1">
        <v>0</v>
      </c>
      <c r="AL78" s="1">
        <v>0</v>
      </c>
      <c r="AM78" s="1">
        <v>0</v>
      </c>
      <c r="AN78" s="1">
        <v>0</v>
      </c>
      <c r="AO78" s="1">
        <v>0</v>
      </c>
      <c r="AP78" s="1">
        <v>0</v>
      </c>
      <c r="AQ78" s="1">
        <v>0</v>
      </c>
      <c r="AR78" s="1">
        <v>0</v>
      </c>
      <c r="AS78" s="1">
        <v>0</v>
      </c>
      <c r="AT78" s="1">
        <v>0</v>
      </c>
      <c r="AU78" s="1">
        <v>0</v>
      </c>
      <c r="AV78" s="1">
        <v>0</v>
      </c>
      <c r="AW78" s="1">
        <v>0</v>
      </c>
      <c r="AX78" s="1">
        <v>0</v>
      </c>
      <c r="AY78" s="1">
        <v>0</v>
      </c>
      <c r="AZ78" s="1">
        <v>0</v>
      </c>
      <c r="BA78" s="1">
        <v>0</v>
      </c>
      <c r="BB78" s="1">
        <v>0</v>
      </c>
    </row>
    <row r="79" spans="1:54" x14ac:dyDescent="0.25">
      <c r="A79" s="1">
        <v>0</v>
      </c>
      <c r="B79" s="1">
        <v>0</v>
      </c>
      <c r="C79" s="1">
        <v>0</v>
      </c>
      <c r="D79" s="1">
        <v>0</v>
      </c>
      <c r="E79" s="1">
        <v>0</v>
      </c>
      <c r="F79" s="1">
        <v>0</v>
      </c>
      <c r="G79" s="1">
        <v>0</v>
      </c>
      <c r="H79" s="1">
        <v>0</v>
      </c>
      <c r="I79" s="1">
        <v>0</v>
      </c>
      <c r="J79" s="1">
        <v>0</v>
      </c>
      <c r="K79" s="1">
        <v>0</v>
      </c>
      <c r="L79" s="1">
        <v>0</v>
      </c>
      <c r="M79" s="1">
        <v>0</v>
      </c>
      <c r="N79" s="1">
        <v>0</v>
      </c>
      <c r="O79" s="1">
        <v>0.15656565656565657</v>
      </c>
      <c r="P79" s="1">
        <v>3.5353535353535352E-2</v>
      </c>
      <c r="Q79" s="1">
        <v>6.0606060606060608E-2</v>
      </c>
      <c r="R79" s="1">
        <v>7.575757575757576E-2</v>
      </c>
      <c r="S79" s="1">
        <v>0.33333333333333331</v>
      </c>
      <c r="T79" s="1">
        <v>0.3383838383838384</v>
      </c>
      <c r="U79" s="1">
        <v>0.35353535353535354</v>
      </c>
      <c r="V79" s="1">
        <v>0.34848484848484851</v>
      </c>
      <c r="W79" s="1">
        <v>0.12121212121212122</v>
      </c>
      <c r="X79" s="1">
        <v>0.56565656565656564</v>
      </c>
      <c r="Y79" s="1">
        <v>0</v>
      </c>
      <c r="Z79" s="1">
        <v>0</v>
      </c>
      <c r="AA79" s="1">
        <v>0</v>
      </c>
      <c r="AB79" s="1">
        <v>0</v>
      </c>
      <c r="AC79" s="1">
        <v>0</v>
      </c>
      <c r="AD79" s="1">
        <v>0</v>
      </c>
      <c r="AE79" s="1">
        <v>0</v>
      </c>
      <c r="AF79" s="1">
        <v>0</v>
      </c>
      <c r="AG79" s="1">
        <v>0</v>
      </c>
      <c r="AH79" s="1">
        <v>0</v>
      </c>
      <c r="AI79" s="1">
        <v>0</v>
      </c>
      <c r="AJ79" s="1">
        <v>0</v>
      </c>
      <c r="AK79" s="1">
        <v>0</v>
      </c>
      <c r="AL79" s="1">
        <v>0</v>
      </c>
      <c r="AM79" s="1">
        <v>0</v>
      </c>
      <c r="AN79" s="1">
        <v>0</v>
      </c>
      <c r="AO79" s="1">
        <v>0</v>
      </c>
      <c r="AP79" s="1">
        <v>0</v>
      </c>
      <c r="AQ79" s="1">
        <v>0</v>
      </c>
      <c r="AR79" s="1">
        <v>0</v>
      </c>
      <c r="AS79" s="1">
        <v>0</v>
      </c>
      <c r="AT79" s="1">
        <v>0</v>
      </c>
      <c r="AU79" s="1">
        <v>0</v>
      </c>
      <c r="AV79" s="1">
        <v>0</v>
      </c>
      <c r="AW79" s="1">
        <v>0</v>
      </c>
      <c r="AX79" s="1">
        <v>0</v>
      </c>
      <c r="AY79" s="1">
        <v>0</v>
      </c>
      <c r="AZ79" s="1">
        <v>0</v>
      </c>
      <c r="BA79" s="1">
        <v>0</v>
      </c>
      <c r="BB79" s="1">
        <v>0</v>
      </c>
    </row>
    <row r="80" spans="1:54" x14ac:dyDescent="0.25">
      <c r="A80" s="1">
        <v>0</v>
      </c>
      <c r="B80" s="1">
        <v>0</v>
      </c>
      <c r="C80" s="1">
        <v>0</v>
      </c>
      <c r="D80" s="1">
        <v>0</v>
      </c>
      <c r="E80" s="1">
        <v>0</v>
      </c>
      <c r="F80" s="1">
        <v>0</v>
      </c>
      <c r="G80" s="1">
        <v>0</v>
      </c>
      <c r="H80" s="1">
        <v>0</v>
      </c>
      <c r="I80" s="1">
        <v>0</v>
      </c>
      <c r="J80" s="1">
        <v>0</v>
      </c>
      <c r="K80" s="1">
        <v>0</v>
      </c>
      <c r="L80" s="1">
        <v>0</v>
      </c>
      <c r="M80" s="1">
        <v>0</v>
      </c>
      <c r="N80" s="1">
        <v>0</v>
      </c>
      <c r="O80" s="1">
        <v>4.6153846153846156E-2</v>
      </c>
      <c r="P80" s="1">
        <v>0</v>
      </c>
      <c r="Q80" s="1">
        <v>1.4285714285714285E-2</v>
      </c>
      <c r="R80" s="1">
        <v>1.4285714285714285E-2</v>
      </c>
      <c r="S80" s="1">
        <v>0.11594202898550725</v>
      </c>
      <c r="T80" s="1">
        <v>0.28985507246376813</v>
      </c>
      <c r="U80" s="1">
        <v>0.21739130434782608</v>
      </c>
      <c r="V80" s="1">
        <v>0.2608695652173913</v>
      </c>
      <c r="W80" s="1">
        <v>0.13043478260869565</v>
      </c>
      <c r="X80" s="1">
        <v>0.47826086956521741</v>
      </c>
      <c r="Y80" s="1">
        <v>0.4</v>
      </c>
      <c r="Z80" s="1">
        <v>0.4</v>
      </c>
      <c r="AA80" s="1">
        <v>0</v>
      </c>
      <c r="AB80" s="1">
        <v>0</v>
      </c>
      <c r="AC80" s="1">
        <v>0</v>
      </c>
      <c r="AD80" s="1">
        <v>0</v>
      </c>
      <c r="AE80" s="1">
        <v>0</v>
      </c>
      <c r="AF80" s="1">
        <v>0</v>
      </c>
      <c r="AG80" s="1">
        <v>0</v>
      </c>
      <c r="AH80" s="1">
        <v>0</v>
      </c>
      <c r="AI80" s="1">
        <v>0</v>
      </c>
      <c r="AJ80" s="1">
        <v>0</v>
      </c>
      <c r="AK80" s="1">
        <v>0</v>
      </c>
      <c r="AL80" s="1">
        <v>0</v>
      </c>
      <c r="AM80" s="1">
        <v>0</v>
      </c>
      <c r="AN80" s="1">
        <v>0</v>
      </c>
      <c r="AO80" s="1">
        <v>0</v>
      </c>
      <c r="AP80" s="1">
        <v>0</v>
      </c>
      <c r="AQ80" s="1">
        <v>0</v>
      </c>
      <c r="AR80" s="1">
        <v>0</v>
      </c>
      <c r="AS80" s="1">
        <v>0</v>
      </c>
      <c r="AT80" s="1">
        <v>0</v>
      </c>
      <c r="AU80" s="1">
        <v>0</v>
      </c>
      <c r="AV80" s="1">
        <v>0</v>
      </c>
      <c r="AW80" s="1">
        <v>0</v>
      </c>
      <c r="AX80" s="1">
        <v>0</v>
      </c>
      <c r="AY80" s="1">
        <v>0</v>
      </c>
      <c r="AZ80" s="1">
        <v>0</v>
      </c>
      <c r="BA80" s="1">
        <v>0</v>
      </c>
      <c r="BB80" s="1">
        <v>0</v>
      </c>
    </row>
    <row r="81" spans="1:54" x14ac:dyDescent="0.25">
      <c r="A81" s="1">
        <v>0</v>
      </c>
      <c r="B81" s="1">
        <v>0</v>
      </c>
      <c r="C81" s="1">
        <v>0</v>
      </c>
      <c r="D81" s="1">
        <v>0</v>
      </c>
      <c r="E81" s="1">
        <v>0</v>
      </c>
      <c r="F81" s="1">
        <v>0</v>
      </c>
      <c r="G81" s="1">
        <v>0</v>
      </c>
      <c r="H81" s="1">
        <v>0</v>
      </c>
      <c r="I81" s="1">
        <v>0</v>
      </c>
      <c r="J81" s="1">
        <v>0</v>
      </c>
      <c r="K81" s="1">
        <v>0</v>
      </c>
      <c r="L81" s="1">
        <v>0</v>
      </c>
      <c r="M81" s="1">
        <v>0</v>
      </c>
      <c r="N81" s="1">
        <v>0</v>
      </c>
      <c r="O81" s="1">
        <v>0</v>
      </c>
      <c r="P81" s="1">
        <v>0</v>
      </c>
      <c r="Q81" s="1">
        <v>3.3631108775617445E-2</v>
      </c>
      <c r="R81" s="1">
        <v>2.6274303730951128E-2</v>
      </c>
      <c r="S81" s="1">
        <v>0.18234366789280085</v>
      </c>
      <c r="T81" s="1">
        <v>0.24960588544403572</v>
      </c>
      <c r="U81" s="1">
        <v>0.27009984235417761</v>
      </c>
      <c r="V81" s="1">
        <v>0.35102469784550711</v>
      </c>
      <c r="W81" s="1">
        <v>0.10719915922228061</v>
      </c>
      <c r="X81" s="1">
        <v>0.44876510772464528</v>
      </c>
      <c r="Y81" s="1">
        <v>0.21571729957805907</v>
      </c>
      <c r="Z81" s="1">
        <v>0.23101265822784811</v>
      </c>
      <c r="AA81" s="1">
        <v>0</v>
      </c>
      <c r="AB81" s="1">
        <v>0</v>
      </c>
      <c r="AC81" s="1">
        <v>0</v>
      </c>
      <c r="AD81" s="1">
        <v>0</v>
      </c>
      <c r="AE81" s="1">
        <v>0</v>
      </c>
      <c r="AF81" s="1">
        <v>0</v>
      </c>
      <c r="AG81" s="1">
        <v>0</v>
      </c>
      <c r="AH81" s="1">
        <v>0</v>
      </c>
      <c r="AI81" s="1">
        <v>0</v>
      </c>
      <c r="AJ81" s="1">
        <v>0</v>
      </c>
      <c r="AK81" s="1">
        <v>0</v>
      </c>
      <c r="AL81" s="1">
        <v>0</v>
      </c>
      <c r="AM81" s="1">
        <v>0</v>
      </c>
      <c r="AN81" s="1">
        <v>0</v>
      </c>
      <c r="AO81" s="1">
        <v>0</v>
      </c>
      <c r="AP81" s="1">
        <v>0</v>
      </c>
      <c r="AQ81" s="1">
        <v>0</v>
      </c>
      <c r="AR81" s="1">
        <v>0</v>
      </c>
      <c r="AS81" s="1">
        <v>0</v>
      </c>
      <c r="AT81" s="1">
        <v>0</v>
      </c>
      <c r="AU81" s="1">
        <v>0</v>
      </c>
      <c r="AV81" s="1">
        <v>0</v>
      </c>
      <c r="AW81" s="1">
        <v>0</v>
      </c>
      <c r="AX81" s="1">
        <v>0</v>
      </c>
      <c r="AY81" s="1">
        <v>0</v>
      </c>
      <c r="AZ81" s="1">
        <v>0</v>
      </c>
      <c r="BA81" s="1">
        <v>0</v>
      </c>
      <c r="BB81" s="1">
        <v>0</v>
      </c>
    </row>
    <row r="82" spans="1:54" x14ac:dyDescent="0.25">
      <c r="A82" s="1">
        <v>0</v>
      </c>
      <c r="B82" s="1">
        <v>0</v>
      </c>
      <c r="C82" s="1">
        <v>0</v>
      </c>
      <c r="D82" s="1">
        <v>0</v>
      </c>
      <c r="E82" s="1">
        <v>0</v>
      </c>
      <c r="F82" s="1">
        <v>0</v>
      </c>
      <c r="G82" s="1">
        <v>0</v>
      </c>
      <c r="H82" s="1">
        <v>0</v>
      </c>
      <c r="I82" s="1">
        <v>0</v>
      </c>
      <c r="J82" s="1">
        <v>0</v>
      </c>
      <c r="K82" s="1">
        <v>0</v>
      </c>
      <c r="L82" s="1">
        <v>0</v>
      </c>
      <c r="M82" s="1">
        <v>0</v>
      </c>
      <c r="N82" s="1">
        <v>0</v>
      </c>
      <c r="O82" s="1">
        <v>0</v>
      </c>
      <c r="P82" s="1">
        <v>0</v>
      </c>
      <c r="Q82" s="1">
        <v>1.5306122448979591E-2</v>
      </c>
      <c r="R82" s="1">
        <v>5.1020408163265302E-3</v>
      </c>
      <c r="S82" s="1">
        <v>0.11734693877551021</v>
      </c>
      <c r="T82" s="1">
        <v>0.17857142857142858</v>
      </c>
      <c r="U82" s="1">
        <v>0.22959183673469388</v>
      </c>
      <c r="V82" s="1">
        <v>0.27551020408163263</v>
      </c>
      <c r="W82" s="1">
        <v>7.1428571428571425E-2</v>
      </c>
      <c r="X82" s="1">
        <v>0.34183673469387754</v>
      </c>
      <c r="Y82" s="1">
        <v>0.30612244897959184</v>
      </c>
      <c r="Z82" s="1">
        <v>0.27551020408163263</v>
      </c>
      <c r="AA82" s="1">
        <v>0</v>
      </c>
      <c r="AB82" s="1">
        <v>0</v>
      </c>
      <c r="AC82" s="1">
        <v>0</v>
      </c>
      <c r="AD82" s="1">
        <v>0</v>
      </c>
      <c r="AE82" s="1">
        <v>0</v>
      </c>
      <c r="AF82" s="1">
        <v>0</v>
      </c>
      <c r="AG82" s="1">
        <v>0</v>
      </c>
      <c r="AH82" s="1">
        <v>0</v>
      </c>
      <c r="AI82" s="1">
        <v>0</v>
      </c>
      <c r="AJ82" s="1">
        <v>0</v>
      </c>
      <c r="AK82" s="1">
        <v>0</v>
      </c>
      <c r="AL82" s="1">
        <v>0</v>
      </c>
      <c r="AM82" s="1">
        <v>0</v>
      </c>
      <c r="AN82" s="1">
        <v>0</v>
      </c>
      <c r="AO82" s="1">
        <v>0</v>
      </c>
      <c r="AP82" s="1">
        <v>0</v>
      </c>
      <c r="AQ82" s="1">
        <v>0</v>
      </c>
      <c r="AR82" s="1">
        <v>0</v>
      </c>
      <c r="AS82" s="1">
        <v>0</v>
      </c>
      <c r="AT82" s="1">
        <v>0</v>
      </c>
      <c r="AU82" s="1">
        <v>0</v>
      </c>
      <c r="AV82" s="1">
        <v>0</v>
      </c>
      <c r="AW82" s="1">
        <v>0</v>
      </c>
      <c r="AX82" s="1">
        <v>0</v>
      </c>
      <c r="AY82" s="1">
        <v>0</v>
      </c>
      <c r="AZ82" s="1">
        <v>0</v>
      </c>
      <c r="BA82" s="1">
        <v>0</v>
      </c>
      <c r="BB82" s="1">
        <v>0</v>
      </c>
    </row>
    <row r="83" spans="1:54" x14ac:dyDescent="0.25">
      <c r="A83" s="1">
        <v>0</v>
      </c>
      <c r="B83" s="1">
        <v>0</v>
      </c>
      <c r="C83" s="1">
        <v>0</v>
      </c>
      <c r="D83" s="1">
        <v>0</v>
      </c>
      <c r="E83" s="1">
        <v>0</v>
      </c>
      <c r="F83" s="1">
        <v>0</v>
      </c>
      <c r="G83" s="1">
        <v>0</v>
      </c>
      <c r="H83" s="1">
        <v>0</v>
      </c>
      <c r="I83" s="1">
        <v>0</v>
      </c>
      <c r="J83" s="1">
        <v>0</v>
      </c>
      <c r="K83" s="1">
        <v>0</v>
      </c>
      <c r="L83" s="1">
        <v>0</v>
      </c>
      <c r="M83" s="1">
        <v>0</v>
      </c>
      <c r="N83" s="1">
        <v>0</v>
      </c>
      <c r="O83" s="1">
        <v>0</v>
      </c>
      <c r="P83" s="1">
        <v>0</v>
      </c>
      <c r="Q83" s="1">
        <v>3.5211267605633804E-2</v>
      </c>
      <c r="R83" s="1">
        <v>2.8169014084507043E-2</v>
      </c>
      <c r="S83" s="1">
        <v>0.12676056338028169</v>
      </c>
      <c r="T83" s="1">
        <v>0.21111111111111111</v>
      </c>
      <c r="U83" s="1">
        <v>0.11666666666666667</v>
      </c>
      <c r="V83" s="1">
        <v>0.29444444444444445</v>
      </c>
      <c r="W83" s="1">
        <v>4.4444444444444446E-2</v>
      </c>
      <c r="X83" s="1">
        <v>0.28888888888888886</v>
      </c>
      <c r="Y83" s="1">
        <v>0.27777777777777779</v>
      </c>
      <c r="Z83" s="1">
        <v>0.28888888888888886</v>
      </c>
      <c r="AA83" s="1">
        <v>0.34210526315789475</v>
      </c>
      <c r="AB83" s="1">
        <v>0.28947368421052633</v>
      </c>
      <c r="AC83" s="1">
        <v>0.26315789473684209</v>
      </c>
      <c r="AD83" s="1">
        <v>0</v>
      </c>
      <c r="AE83" s="1">
        <v>0</v>
      </c>
      <c r="AF83" s="1">
        <v>0</v>
      </c>
      <c r="AG83" s="1">
        <v>0</v>
      </c>
      <c r="AH83" s="1">
        <v>0</v>
      </c>
      <c r="AI83" s="1">
        <v>0</v>
      </c>
      <c r="AJ83" s="1">
        <v>0</v>
      </c>
      <c r="AK83" s="1">
        <v>0</v>
      </c>
      <c r="AL83" s="1">
        <v>0</v>
      </c>
      <c r="AM83" s="1">
        <v>0</v>
      </c>
      <c r="AN83" s="1">
        <v>0</v>
      </c>
      <c r="AO83" s="1">
        <v>0</v>
      </c>
      <c r="AP83" s="1">
        <v>0</v>
      </c>
      <c r="AQ83" s="1">
        <v>0</v>
      </c>
      <c r="AR83" s="1">
        <v>0</v>
      </c>
      <c r="AS83" s="1">
        <v>0</v>
      </c>
      <c r="AT83" s="1">
        <v>0</v>
      </c>
      <c r="AU83" s="1">
        <v>0</v>
      </c>
      <c r="AV83" s="1">
        <v>0</v>
      </c>
      <c r="AW83" s="1">
        <v>0</v>
      </c>
      <c r="AX83" s="1">
        <v>0</v>
      </c>
      <c r="AY83" s="1">
        <v>0</v>
      </c>
      <c r="AZ83" s="1">
        <v>0</v>
      </c>
      <c r="BA83" s="1">
        <v>0</v>
      </c>
      <c r="BB83" s="1">
        <v>0</v>
      </c>
    </row>
    <row r="84" spans="1:54" x14ac:dyDescent="0.25">
      <c r="A84" s="1">
        <v>0</v>
      </c>
      <c r="B84" s="1">
        <v>0</v>
      </c>
      <c r="C84" s="1">
        <v>0</v>
      </c>
      <c r="D84" s="1">
        <v>0</v>
      </c>
      <c r="E84" s="1">
        <v>0</v>
      </c>
      <c r="F84" s="1">
        <v>0</v>
      </c>
      <c r="G84" s="1">
        <v>0</v>
      </c>
      <c r="H84" s="1">
        <v>0</v>
      </c>
      <c r="I84" s="1">
        <v>0</v>
      </c>
      <c r="J84" s="1">
        <v>0</v>
      </c>
      <c r="K84" s="1">
        <v>0</v>
      </c>
      <c r="L84" s="1">
        <v>0</v>
      </c>
      <c r="M84" s="1">
        <v>0</v>
      </c>
      <c r="N84" s="1">
        <v>0</v>
      </c>
      <c r="O84" s="1">
        <v>0</v>
      </c>
      <c r="P84" s="1">
        <v>0</v>
      </c>
      <c r="Q84" s="1">
        <v>0</v>
      </c>
      <c r="R84" s="1">
        <v>0</v>
      </c>
      <c r="S84" s="1">
        <v>0</v>
      </c>
      <c r="T84" s="1">
        <v>0.23945578231292516</v>
      </c>
      <c r="U84" s="1">
        <v>0.11564625850340136</v>
      </c>
      <c r="V84" s="1">
        <v>0.28911564625850339</v>
      </c>
      <c r="W84" s="1">
        <v>4.3537414965986392E-2</v>
      </c>
      <c r="X84" s="1">
        <v>0.22448979591836735</v>
      </c>
      <c r="Y84" s="1">
        <v>0.3340136054421769</v>
      </c>
      <c r="Z84" s="1">
        <v>0.25442176870748301</v>
      </c>
      <c r="AA84" s="1">
        <v>0.4021887824897401</v>
      </c>
      <c r="AB84" s="1">
        <v>0.28180574555403559</v>
      </c>
      <c r="AC84" s="1">
        <v>0.28776486671223511</v>
      </c>
      <c r="AD84" s="1">
        <v>0</v>
      </c>
      <c r="AE84" s="1">
        <v>0</v>
      </c>
      <c r="AF84" s="1">
        <v>0</v>
      </c>
      <c r="AG84" s="1">
        <v>0</v>
      </c>
      <c r="AH84" s="1">
        <v>0</v>
      </c>
      <c r="AI84" s="1">
        <v>0</v>
      </c>
      <c r="AJ84" s="1">
        <v>0</v>
      </c>
      <c r="AK84" s="1">
        <v>0</v>
      </c>
      <c r="AL84" s="1">
        <v>0</v>
      </c>
      <c r="AM84" s="1">
        <v>0</v>
      </c>
      <c r="AN84" s="1">
        <v>0</v>
      </c>
      <c r="AO84" s="1">
        <v>0</v>
      </c>
      <c r="AP84" s="1">
        <v>0</v>
      </c>
      <c r="AQ84" s="1">
        <v>0</v>
      </c>
      <c r="AR84" s="1">
        <v>0</v>
      </c>
      <c r="AS84" s="1">
        <v>0</v>
      </c>
      <c r="AT84" s="1">
        <v>0</v>
      </c>
      <c r="AU84" s="1">
        <v>0</v>
      </c>
      <c r="AV84" s="1">
        <v>0</v>
      </c>
      <c r="AW84" s="1">
        <v>0</v>
      </c>
      <c r="AX84" s="1">
        <v>0</v>
      </c>
      <c r="AY84" s="1">
        <v>0</v>
      </c>
      <c r="AZ84" s="1">
        <v>0</v>
      </c>
      <c r="BA84" s="1">
        <v>0</v>
      </c>
      <c r="BB84" s="1">
        <v>0</v>
      </c>
    </row>
    <row r="85" spans="1:54" x14ac:dyDescent="0.25">
      <c r="A85" s="1">
        <v>0</v>
      </c>
      <c r="B85" s="1">
        <v>0</v>
      </c>
      <c r="C85" s="1">
        <v>0</v>
      </c>
      <c r="D85" s="1">
        <v>0</v>
      </c>
      <c r="E85" s="1">
        <v>0</v>
      </c>
      <c r="F85" s="1">
        <v>0</v>
      </c>
      <c r="G85" s="1">
        <v>0</v>
      </c>
      <c r="H85" s="1">
        <v>0</v>
      </c>
      <c r="I85" s="1">
        <v>0</v>
      </c>
      <c r="J85" s="1">
        <v>0</v>
      </c>
      <c r="K85" s="1">
        <v>0</v>
      </c>
      <c r="L85" s="1">
        <v>0</v>
      </c>
      <c r="M85" s="1">
        <v>0</v>
      </c>
      <c r="N85" s="1">
        <v>0</v>
      </c>
      <c r="O85" s="1">
        <v>0</v>
      </c>
      <c r="P85" s="1">
        <v>0</v>
      </c>
      <c r="Q85" s="1">
        <v>0</v>
      </c>
      <c r="R85" s="1">
        <v>0</v>
      </c>
      <c r="S85" s="1">
        <v>0</v>
      </c>
      <c r="T85" s="1">
        <v>0.18992248062015504</v>
      </c>
      <c r="U85" s="1">
        <v>9.6899224806201556E-2</v>
      </c>
      <c r="V85" s="1">
        <v>0.18217054263565891</v>
      </c>
      <c r="W85" s="1">
        <v>3.1007751937984496E-2</v>
      </c>
      <c r="X85" s="1">
        <v>0.1434108527131783</v>
      </c>
      <c r="Y85" s="1">
        <v>0.18604651162790697</v>
      </c>
      <c r="Z85" s="1">
        <v>0.24031007751937986</v>
      </c>
      <c r="AA85" s="1">
        <v>0.34496124031007752</v>
      </c>
      <c r="AB85" s="1">
        <v>0.35658914728682173</v>
      </c>
      <c r="AC85" s="1">
        <v>0.35658914728682173</v>
      </c>
      <c r="AD85" s="1">
        <v>0</v>
      </c>
      <c r="AE85" s="1">
        <v>0</v>
      </c>
      <c r="AF85" s="1">
        <v>0</v>
      </c>
      <c r="AG85" s="1">
        <v>0</v>
      </c>
      <c r="AH85" s="1">
        <v>0</v>
      </c>
      <c r="AI85" s="1">
        <v>0</v>
      </c>
      <c r="AJ85" s="1">
        <v>0</v>
      </c>
      <c r="AK85" s="1">
        <v>0</v>
      </c>
      <c r="AL85" s="1">
        <v>0</v>
      </c>
      <c r="AM85" s="1">
        <v>0</v>
      </c>
      <c r="AN85" s="1">
        <v>0</v>
      </c>
      <c r="AO85" s="1">
        <v>0</v>
      </c>
      <c r="AP85" s="1">
        <v>0</v>
      </c>
      <c r="AQ85" s="1">
        <v>0</v>
      </c>
      <c r="AR85" s="1">
        <v>0</v>
      </c>
      <c r="AS85" s="1">
        <v>0</v>
      </c>
      <c r="AT85" s="1">
        <v>0</v>
      </c>
      <c r="AU85" s="1">
        <v>0</v>
      </c>
      <c r="AV85" s="1">
        <v>0</v>
      </c>
      <c r="AW85" s="1">
        <v>0</v>
      </c>
      <c r="AX85" s="1">
        <v>0</v>
      </c>
      <c r="AY85" s="1">
        <v>0</v>
      </c>
      <c r="AZ85" s="1">
        <v>0</v>
      </c>
      <c r="BA85" s="1">
        <v>0</v>
      </c>
      <c r="BB85" s="1">
        <v>0</v>
      </c>
    </row>
    <row r="86" spans="1:54" x14ac:dyDescent="0.25">
      <c r="A86" s="1">
        <v>0</v>
      </c>
      <c r="B86" s="1">
        <v>0</v>
      </c>
      <c r="C86" s="1">
        <v>0</v>
      </c>
      <c r="D86" s="1">
        <v>0</v>
      </c>
      <c r="E86" s="1">
        <v>0</v>
      </c>
      <c r="F86" s="1">
        <v>0</v>
      </c>
      <c r="G86" s="1">
        <v>0</v>
      </c>
      <c r="H86" s="1">
        <v>0</v>
      </c>
      <c r="I86" s="1">
        <v>0</v>
      </c>
      <c r="J86" s="1">
        <v>0</v>
      </c>
      <c r="K86" s="1">
        <v>0</v>
      </c>
      <c r="L86" s="1">
        <v>0</v>
      </c>
      <c r="M86" s="1">
        <v>0</v>
      </c>
      <c r="N86" s="1">
        <v>0</v>
      </c>
      <c r="O86" s="1">
        <v>0</v>
      </c>
      <c r="P86" s="1">
        <v>0</v>
      </c>
      <c r="Q86" s="1">
        <v>0</v>
      </c>
      <c r="R86" s="1">
        <v>0</v>
      </c>
      <c r="S86" s="1">
        <v>0</v>
      </c>
      <c r="T86" s="1">
        <v>0.15625</v>
      </c>
      <c r="U86" s="1">
        <v>8.59375E-2</v>
      </c>
      <c r="V86" s="1">
        <v>0.2265625</v>
      </c>
      <c r="W86" s="1">
        <v>0</v>
      </c>
      <c r="X86" s="1">
        <v>0.1328125</v>
      </c>
      <c r="Y86" s="1">
        <v>0.19108280254777071</v>
      </c>
      <c r="Z86" s="1">
        <v>0.20382165605095542</v>
      </c>
      <c r="AA86" s="1">
        <v>0.42038216560509556</v>
      </c>
      <c r="AB86" s="1">
        <v>0.28025477707006369</v>
      </c>
      <c r="AC86" s="1">
        <v>0.3503184713375796</v>
      </c>
      <c r="AD86" s="1">
        <v>0.37931034482758619</v>
      </c>
      <c r="AE86" s="1">
        <v>0.2413793103448276</v>
      </c>
      <c r="AF86" s="1">
        <v>0.27586206896551724</v>
      </c>
      <c r="AG86" s="1">
        <v>0.27586206896551724</v>
      </c>
      <c r="AH86" s="1">
        <v>0.37931034482758619</v>
      </c>
      <c r="AI86" s="1">
        <v>0</v>
      </c>
      <c r="AJ86" s="1">
        <v>0</v>
      </c>
      <c r="AK86" s="1">
        <v>0</v>
      </c>
      <c r="AL86" s="1">
        <v>0</v>
      </c>
      <c r="AM86" s="1">
        <v>0</v>
      </c>
      <c r="AN86" s="1">
        <v>0</v>
      </c>
      <c r="AO86" s="1">
        <v>0</v>
      </c>
      <c r="AP86" s="1">
        <v>0</v>
      </c>
      <c r="AQ86" s="1">
        <v>0</v>
      </c>
      <c r="AR86" s="1">
        <v>0</v>
      </c>
      <c r="AS86" s="1">
        <v>0</v>
      </c>
      <c r="AT86" s="1">
        <v>0</v>
      </c>
      <c r="AU86" s="1">
        <v>0</v>
      </c>
      <c r="AV86" s="1">
        <v>0</v>
      </c>
      <c r="AW86" s="1">
        <v>0</v>
      </c>
      <c r="AX86" s="1">
        <v>0</v>
      </c>
      <c r="AY86" s="1">
        <v>0</v>
      </c>
      <c r="AZ86" s="1">
        <v>0</v>
      </c>
      <c r="BA86" s="1">
        <v>0</v>
      </c>
      <c r="BB86" s="1">
        <v>0</v>
      </c>
    </row>
    <row r="87" spans="1:54" x14ac:dyDescent="0.25">
      <c r="A87" s="1">
        <v>0</v>
      </c>
      <c r="B87" s="1">
        <v>0</v>
      </c>
      <c r="C87" s="1">
        <v>0</v>
      </c>
      <c r="D87" s="1">
        <v>0</v>
      </c>
      <c r="E87" s="1">
        <v>0</v>
      </c>
      <c r="F87" s="1">
        <v>0</v>
      </c>
      <c r="G87" s="1">
        <v>0</v>
      </c>
      <c r="H87" s="1">
        <v>0</v>
      </c>
      <c r="I87" s="1">
        <v>0</v>
      </c>
      <c r="J87" s="1">
        <v>0</v>
      </c>
      <c r="K87" s="1">
        <v>0</v>
      </c>
      <c r="L87" s="1">
        <v>0</v>
      </c>
      <c r="M87" s="1">
        <v>0</v>
      </c>
      <c r="N87" s="1">
        <v>0</v>
      </c>
      <c r="O87" s="1">
        <v>0</v>
      </c>
      <c r="P87" s="1">
        <v>0</v>
      </c>
      <c r="Q87" s="1">
        <v>0</v>
      </c>
      <c r="R87" s="1">
        <v>0</v>
      </c>
      <c r="S87" s="1">
        <v>0</v>
      </c>
      <c r="T87" s="1">
        <v>0</v>
      </c>
      <c r="U87" s="1">
        <v>0</v>
      </c>
      <c r="V87" s="1">
        <v>0</v>
      </c>
      <c r="W87" s="1">
        <v>0</v>
      </c>
      <c r="X87" s="1">
        <v>0</v>
      </c>
      <c r="Y87" s="1">
        <v>0.15873015873015872</v>
      </c>
      <c r="Z87" s="1">
        <v>0.18219461697722567</v>
      </c>
      <c r="AA87" s="1">
        <v>0.40579710144927539</v>
      </c>
      <c r="AB87" s="1">
        <v>0.22912353347135955</v>
      </c>
      <c r="AC87" s="1">
        <v>0.31677018633540371</v>
      </c>
      <c r="AD87" s="1">
        <v>0.34716459197786997</v>
      </c>
      <c r="AE87" s="1">
        <v>0.24619640387275243</v>
      </c>
      <c r="AF87" s="1">
        <v>0.37551867219917012</v>
      </c>
      <c r="AG87" s="1">
        <v>0.34854771784232363</v>
      </c>
      <c r="AH87" s="1">
        <v>0.42254495159059474</v>
      </c>
      <c r="AI87" s="1">
        <v>0</v>
      </c>
      <c r="AJ87" s="1">
        <v>0</v>
      </c>
      <c r="AK87" s="1">
        <v>0</v>
      </c>
      <c r="AL87" s="1">
        <v>0</v>
      </c>
      <c r="AM87" s="1">
        <v>0</v>
      </c>
      <c r="AN87" s="1">
        <v>0</v>
      </c>
      <c r="AO87" s="1">
        <v>0</v>
      </c>
      <c r="AP87" s="1">
        <v>0</v>
      </c>
      <c r="AQ87" s="1">
        <v>0</v>
      </c>
      <c r="AR87" s="1">
        <v>0</v>
      </c>
      <c r="AS87" s="1">
        <v>0</v>
      </c>
      <c r="AT87" s="1">
        <v>0</v>
      </c>
      <c r="AU87" s="1">
        <v>0</v>
      </c>
      <c r="AV87" s="1">
        <v>0</v>
      </c>
      <c r="AW87" s="1">
        <v>0</v>
      </c>
      <c r="AX87" s="1">
        <v>0</v>
      </c>
      <c r="AY87" s="1">
        <v>0</v>
      </c>
      <c r="AZ87" s="1">
        <v>0</v>
      </c>
      <c r="BA87" s="1">
        <v>0</v>
      </c>
      <c r="BB87" s="1">
        <v>0</v>
      </c>
    </row>
    <row r="88" spans="1:54" x14ac:dyDescent="0.25">
      <c r="A88" s="1">
        <v>0</v>
      </c>
      <c r="B88" s="1">
        <v>0</v>
      </c>
      <c r="C88" s="1">
        <v>0</v>
      </c>
      <c r="D88" s="1">
        <v>0</v>
      </c>
      <c r="E88" s="1">
        <v>0</v>
      </c>
      <c r="F88" s="1">
        <v>0</v>
      </c>
      <c r="G88" s="1">
        <v>0</v>
      </c>
      <c r="H88" s="1">
        <v>0</v>
      </c>
      <c r="I88" s="1">
        <v>0</v>
      </c>
      <c r="J88" s="1">
        <v>0</v>
      </c>
      <c r="K88" s="1">
        <v>0</v>
      </c>
      <c r="L88" s="1">
        <v>0</v>
      </c>
      <c r="M88" s="1">
        <v>0</v>
      </c>
      <c r="N88" s="1">
        <v>0</v>
      </c>
      <c r="O88" s="1">
        <v>0</v>
      </c>
      <c r="P88" s="1">
        <v>0</v>
      </c>
      <c r="Q88" s="1">
        <v>0</v>
      </c>
      <c r="R88" s="1">
        <v>0</v>
      </c>
      <c r="S88" s="1">
        <v>0</v>
      </c>
      <c r="T88" s="1">
        <v>0</v>
      </c>
      <c r="U88" s="1">
        <v>0</v>
      </c>
      <c r="V88" s="1">
        <v>0</v>
      </c>
      <c r="W88" s="1">
        <v>0</v>
      </c>
      <c r="X88" s="1">
        <v>0</v>
      </c>
      <c r="Y88" s="1">
        <v>0.13527851458885942</v>
      </c>
      <c r="Z88" s="1">
        <v>0.14854111405835543</v>
      </c>
      <c r="AA88" s="1">
        <v>0.40583554376657827</v>
      </c>
      <c r="AB88" s="1">
        <v>0.2413793103448276</v>
      </c>
      <c r="AC88" s="1">
        <v>0.3129973474801061</v>
      </c>
      <c r="AD88" s="1">
        <v>0.35809018567639256</v>
      </c>
      <c r="AE88" s="1">
        <v>0.26790450928381965</v>
      </c>
      <c r="AF88" s="1">
        <v>0.34217506631299732</v>
      </c>
      <c r="AG88" s="1">
        <v>0.34217506631299732</v>
      </c>
      <c r="AH88" s="1">
        <v>0.40848806366047746</v>
      </c>
      <c r="AI88" s="1">
        <v>0</v>
      </c>
      <c r="AJ88" s="1">
        <v>0</v>
      </c>
      <c r="AK88" s="1">
        <v>0</v>
      </c>
      <c r="AL88" s="1">
        <v>0</v>
      </c>
      <c r="AM88" s="1">
        <v>0</v>
      </c>
      <c r="AN88" s="1">
        <v>0</v>
      </c>
      <c r="AO88" s="1">
        <v>0</v>
      </c>
      <c r="AP88" s="1">
        <v>0</v>
      </c>
      <c r="AQ88" s="1">
        <v>0</v>
      </c>
      <c r="AR88" s="1">
        <v>0</v>
      </c>
      <c r="AS88" s="1">
        <v>0</v>
      </c>
      <c r="AT88" s="1">
        <v>0</v>
      </c>
      <c r="AU88" s="1">
        <v>0</v>
      </c>
      <c r="AV88" s="1">
        <v>0</v>
      </c>
      <c r="AW88" s="1">
        <v>0</v>
      </c>
      <c r="AX88" s="1">
        <v>0</v>
      </c>
      <c r="AY88" s="1">
        <v>0</v>
      </c>
      <c r="AZ88" s="1">
        <v>0</v>
      </c>
      <c r="BA88" s="1">
        <v>0</v>
      </c>
      <c r="BB88" s="1">
        <v>0</v>
      </c>
    </row>
    <row r="89" spans="1:54" x14ac:dyDescent="0.25">
      <c r="A89" s="1">
        <v>0</v>
      </c>
      <c r="B89" s="1">
        <v>0</v>
      </c>
      <c r="C89" s="1">
        <v>0</v>
      </c>
      <c r="D89" s="1">
        <v>0</v>
      </c>
      <c r="E89" s="1">
        <v>0</v>
      </c>
      <c r="F89" s="1">
        <v>0</v>
      </c>
      <c r="G89" s="1">
        <v>0</v>
      </c>
      <c r="H89" s="1">
        <v>0</v>
      </c>
      <c r="I89" s="1">
        <v>0</v>
      </c>
      <c r="J89" s="1">
        <v>0</v>
      </c>
      <c r="K89" s="1">
        <v>0</v>
      </c>
      <c r="L89" s="1">
        <v>0</v>
      </c>
      <c r="M89" s="1">
        <v>0</v>
      </c>
      <c r="N89" s="1">
        <v>0</v>
      </c>
      <c r="O89" s="1">
        <v>0</v>
      </c>
      <c r="P89" s="1">
        <v>0</v>
      </c>
      <c r="Q89" s="1">
        <v>0</v>
      </c>
      <c r="R89" s="1">
        <v>0</v>
      </c>
      <c r="S89" s="1">
        <v>0</v>
      </c>
      <c r="T89" s="1">
        <v>0</v>
      </c>
      <c r="U89" s="1">
        <v>0</v>
      </c>
      <c r="V89" s="1">
        <v>0</v>
      </c>
      <c r="W89" s="1">
        <v>0</v>
      </c>
      <c r="X89" s="1">
        <v>0</v>
      </c>
      <c r="Y89" s="1">
        <v>0.10714285714285714</v>
      </c>
      <c r="Z89" s="1">
        <v>0.13392857142857142</v>
      </c>
      <c r="AA89" s="1">
        <v>0.4375</v>
      </c>
      <c r="AB89" s="1">
        <v>0.15178571428571427</v>
      </c>
      <c r="AC89" s="1">
        <v>0.26785714285714285</v>
      </c>
      <c r="AD89" s="1">
        <v>0.38392857142857145</v>
      </c>
      <c r="AE89" s="1">
        <v>0.1875</v>
      </c>
      <c r="AF89" s="1">
        <v>0.35714285714285715</v>
      </c>
      <c r="AG89" s="1">
        <v>0.36607142857142855</v>
      </c>
      <c r="AH89" s="1">
        <v>0.36607142857142855</v>
      </c>
      <c r="AI89" s="1">
        <v>0</v>
      </c>
      <c r="AJ89" s="1">
        <v>0</v>
      </c>
      <c r="AK89" s="1">
        <v>0</v>
      </c>
      <c r="AL89" s="1">
        <v>0</v>
      </c>
      <c r="AM89" s="1">
        <v>0</v>
      </c>
      <c r="AN89" s="1">
        <v>0</v>
      </c>
      <c r="AO89" s="1">
        <v>0</v>
      </c>
      <c r="AP89" s="1">
        <v>0</v>
      </c>
      <c r="AQ89" s="1">
        <v>0</v>
      </c>
      <c r="AR89" s="1">
        <v>0</v>
      </c>
      <c r="AS89" s="1">
        <v>0</v>
      </c>
      <c r="AT89" s="1">
        <v>0</v>
      </c>
      <c r="AU89" s="1">
        <v>0</v>
      </c>
      <c r="AV89" s="1">
        <v>0</v>
      </c>
      <c r="AW89" s="1">
        <v>0</v>
      </c>
      <c r="AX89" s="1">
        <v>0</v>
      </c>
      <c r="AY89" s="1">
        <v>0</v>
      </c>
      <c r="AZ89" s="1">
        <v>0</v>
      </c>
      <c r="BA89" s="1">
        <v>0</v>
      </c>
      <c r="BB89" s="1">
        <v>0</v>
      </c>
    </row>
    <row r="90" spans="1:54" x14ac:dyDescent="0.25">
      <c r="A90" s="1">
        <v>0</v>
      </c>
      <c r="B90" s="1">
        <v>0</v>
      </c>
      <c r="C90" s="1">
        <v>0</v>
      </c>
      <c r="D90" s="1">
        <v>0</v>
      </c>
      <c r="E90" s="1">
        <v>0</v>
      </c>
      <c r="F90" s="1">
        <v>0</v>
      </c>
      <c r="G90" s="1">
        <v>0</v>
      </c>
      <c r="H90" s="1">
        <v>0</v>
      </c>
      <c r="I90" s="1">
        <v>0</v>
      </c>
      <c r="J90" s="1">
        <v>0</v>
      </c>
      <c r="K90" s="1">
        <v>0</v>
      </c>
      <c r="L90" s="1">
        <v>0</v>
      </c>
      <c r="M90" s="1">
        <v>0</v>
      </c>
      <c r="N90" s="1">
        <v>0</v>
      </c>
      <c r="O90" s="1">
        <v>0</v>
      </c>
      <c r="P90" s="1">
        <v>0</v>
      </c>
      <c r="Q90" s="1">
        <v>0</v>
      </c>
      <c r="R90" s="1">
        <v>0</v>
      </c>
      <c r="S90" s="1">
        <v>0</v>
      </c>
      <c r="T90" s="1">
        <v>0</v>
      </c>
      <c r="U90" s="1">
        <v>0</v>
      </c>
      <c r="V90" s="1">
        <v>0</v>
      </c>
      <c r="W90" s="1">
        <v>0</v>
      </c>
      <c r="X90" s="1">
        <v>0</v>
      </c>
      <c r="Y90" s="1">
        <v>6.6666666666666666E-2</v>
      </c>
      <c r="Z90" s="1">
        <v>9.3333333333333338E-2</v>
      </c>
      <c r="AA90" s="1">
        <v>0.57333333333333336</v>
      </c>
      <c r="AB90" s="1">
        <v>0.10666666666666667</v>
      </c>
      <c r="AC90" s="1">
        <v>0.29333333333333333</v>
      </c>
      <c r="AD90" s="1">
        <v>0.34666666666666668</v>
      </c>
      <c r="AE90" s="1">
        <v>0.13333333333333333</v>
      </c>
      <c r="AF90" s="1">
        <v>0.29333333333333333</v>
      </c>
      <c r="AG90" s="1">
        <v>0.41333333333333333</v>
      </c>
      <c r="AH90" s="1">
        <v>0.44</v>
      </c>
      <c r="AI90" s="1">
        <v>0</v>
      </c>
      <c r="AJ90" s="1">
        <v>0</v>
      </c>
      <c r="AK90" s="1">
        <v>0</v>
      </c>
      <c r="AL90" s="1">
        <v>0</v>
      </c>
      <c r="AM90" s="1">
        <v>0</v>
      </c>
      <c r="AN90" s="1">
        <v>0</v>
      </c>
      <c r="AO90" s="1">
        <v>0</v>
      </c>
      <c r="AP90" s="1">
        <v>0</v>
      </c>
      <c r="AQ90" s="1">
        <v>0</v>
      </c>
      <c r="AR90" s="1">
        <v>0</v>
      </c>
      <c r="AS90" s="1">
        <v>0</v>
      </c>
      <c r="AT90" s="1">
        <v>0</v>
      </c>
      <c r="AU90" s="1">
        <v>0</v>
      </c>
      <c r="AV90" s="1">
        <v>0</v>
      </c>
      <c r="AW90" s="1">
        <v>0</v>
      </c>
      <c r="AX90" s="1">
        <v>0</v>
      </c>
      <c r="AY90" s="1">
        <v>0</v>
      </c>
      <c r="AZ90" s="1">
        <v>0</v>
      </c>
      <c r="BA90" s="1">
        <v>0</v>
      </c>
      <c r="BB90" s="1">
        <v>0</v>
      </c>
    </row>
    <row r="91" spans="1:54" x14ac:dyDescent="0.25">
      <c r="A91" s="1">
        <v>0</v>
      </c>
      <c r="B91" s="1">
        <v>0</v>
      </c>
      <c r="C91" s="1">
        <v>0</v>
      </c>
      <c r="D91" s="1">
        <v>0</v>
      </c>
      <c r="E91" s="1">
        <v>0</v>
      </c>
      <c r="F91" s="1">
        <v>0</v>
      </c>
      <c r="G91" s="1">
        <v>0</v>
      </c>
      <c r="H91" s="1">
        <v>0</v>
      </c>
      <c r="I91" s="1">
        <v>0</v>
      </c>
      <c r="J91" s="1">
        <v>0</v>
      </c>
      <c r="K91" s="1">
        <v>0</v>
      </c>
      <c r="L91" s="1">
        <v>0</v>
      </c>
      <c r="M91" s="1">
        <v>0</v>
      </c>
      <c r="N91" s="1">
        <v>0</v>
      </c>
      <c r="O91" s="1">
        <v>0</v>
      </c>
      <c r="P91" s="1">
        <v>0</v>
      </c>
      <c r="Q91" s="1">
        <v>0</v>
      </c>
      <c r="R91" s="1">
        <v>0</v>
      </c>
      <c r="S91" s="1">
        <v>0</v>
      </c>
      <c r="T91" s="1">
        <v>0</v>
      </c>
      <c r="U91" s="1">
        <v>0</v>
      </c>
      <c r="V91" s="1">
        <v>0</v>
      </c>
      <c r="W91" s="1">
        <v>0</v>
      </c>
      <c r="X91" s="1">
        <v>0</v>
      </c>
      <c r="Y91" s="1">
        <v>2.6315789473684209E-2</v>
      </c>
      <c r="Z91" s="1">
        <v>7.8947368421052627E-2</v>
      </c>
      <c r="AA91" s="1">
        <v>0.31578947368421051</v>
      </c>
      <c r="AB91" s="1">
        <v>0.10526315789473684</v>
      </c>
      <c r="AC91" s="1">
        <v>0.17073170731707318</v>
      </c>
      <c r="AD91" s="1">
        <v>0.31707317073170732</v>
      </c>
      <c r="AE91" s="1">
        <v>0.21951219512195122</v>
      </c>
      <c r="AF91" s="1">
        <v>0.24390243902439024</v>
      </c>
      <c r="AG91" s="1">
        <v>0.24390243902439024</v>
      </c>
      <c r="AH91" s="1">
        <v>0.24390243902439024</v>
      </c>
      <c r="AI91" s="1">
        <v>0.33333333333333331</v>
      </c>
      <c r="AJ91" s="1">
        <v>0.33333333333333331</v>
      </c>
      <c r="AK91" s="1">
        <v>0</v>
      </c>
      <c r="AL91" s="1">
        <v>0.33333333333333331</v>
      </c>
      <c r="AM91" s="1">
        <v>0</v>
      </c>
      <c r="AN91" s="1">
        <v>0</v>
      </c>
      <c r="AO91" s="1">
        <v>0</v>
      </c>
      <c r="AP91" s="1">
        <v>0</v>
      </c>
      <c r="AQ91" s="1">
        <v>0</v>
      </c>
      <c r="AR91" s="1">
        <v>0</v>
      </c>
      <c r="AS91" s="1">
        <v>0</v>
      </c>
      <c r="AT91" s="1">
        <v>0</v>
      </c>
      <c r="AU91" s="1">
        <v>0</v>
      </c>
      <c r="AV91" s="1">
        <v>0</v>
      </c>
      <c r="AW91" s="1">
        <v>0</v>
      </c>
      <c r="AX91" s="1">
        <v>0</v>
      </c>
      <c r="AY91" s="1">
        <v>0</v>
      </c>
      <c r="AZ91" s="1">
        <v>0</v>
      </c>
      <c r="BA91" s="1">
        <v>0</v>
      </c>
      <c r="BB91" s="1">
        <v>0</v>
      </c>
    </row>
    <row r="92" spans="1:54" x14ac:dyDescent="0.25">
      <c r="A92" s="1">
        <v>0</v>
      </c>
      <c r="B92" s="1">
        <v>0</v>
      </c>
      <c r="C92" s="1">
        <v>0</v>
      </c>
      <c r="D92" s="1">
        <v>0</v>
      </c>
      <c r="E92" s="1">
        <v>0</v>
      </c>
      <c r="F92" s="1">
        <v>0</v>
      </c>
      <c r="G92" s="1">
        <v>0</v>
      </c>
      <c r="H92" s="1">
        <v>0</v>
      </c>
      <c r="I92" s="1">
        <v>0</v>
      </c>
      <c r="J92" s="1">
        <v>0</v>
      </c>
      <c r="K92" s="1">
        <v>0</v>
      </c>
      <c r="L92" s="1">
        <v>0</v>
      </c>
      <c r="M92" s="1">
        <v>0</v>
      </c>
      <c r="N92" s="1">
        <v>0</v>
      </c>
      <c r="O92" s="1">
        <v>0</v>
      </c>
      <c r="P92" s="1">
        <v>0</v>
      </c>
      <c r="Q92" s="1">
        <v>0</v>
      </c>
      <c r="R92" s="1">
        <v>0</v>
      </c>
      <c r="S92" s="1">
        <v>0</v>
      </c>
      <c r="T92" s="1">
        <v>0</v>
      </c>
      <c r="U92" s="1">
        <v>0</v>
      </c>
      <c r="V92" s="1">
        <v>0</v>
      </c>
      <c r="W92" s="1">
        <v>0</v>
      </c>
      <c r="X92" s="1">
        <v>0</v>
      </c>
      <c r="Y92" s="1">
        <v>0</v>
      </c>
      <c r="Z92" s="1">
        <v>0</v>
      </c>
      <c r="AA92" s="1">
        <v>1</v>
      </c>
      <c r="AB92" s="1">
        <v>1</v>
      </c>
      <c r="AC92" s="1">
        <v>9.8712446351931327E-2</v>
      </c>
      <c r="AD92" s="1">
        <v>0.22317596566523606</v>
      </c>
      <c r="AE92" s="1">
        <v>0.11587982832618025</v>
      </c>
      <c r="AF92" s="1">
        <v>0.19313304721030042</v>
      </c>
      <c r="AG92" s="1">
        <v>0.22317596566523606</v>
      </c>
      <c r="AH92" s="1">
        <v>0.26609442060085836</v>
      </c>
      <c r="AI92" s="1">
        <v>0.25431034482758619</v>
      </c>
      <c r="AJ92" s="1">
        <v>0.2413793103448276</v>
      </c>
      <c r="AK92" s="1">
        <v>0.25862068965517243</v>
      </c>
      <c r="AL92" s="1">
        <v>0.34051724137931033</v>
      </c>
      <c r="AM92" s="1">
        <v>0</v>
      </c>
      <c r="AN92" s="1">
        <v>0</v>
      </c>
      <c r="AO92" s="1">
        <v>0</v>
      </c>
      <c r="AP92" s="1">
        <v>0</v>
      </c>
      <c r="AQ92" s="1">
        <v>0</v>
      </c>
      <c r="AR92" s="1">
        <v>0</v>
      </c>
      <c r="AS92" s="1">
        <v>0</v>
      </c>
      <c r="AT92" s="1">
        <v>0</v>
      </c>
      <c r="AU92" s="1">
        <v>0</v>
      </c>
      <c r="AV92" s="1">
        <v>0</v>
      </c>
      <c r="AW92" s="1">
        <v>0</v>
      </c>
      <c r="AX92" s="1">
        <v>0</v>
      </c>
      <c r="AY92" s="1">
        <v>0</v>
      </c>
      <c r="AZ92" s="1">
        <v>0</v>
      </c>
      <c r="BA92" s="1">
        <v>0</v>
      </c>
      <c r="BB92" s="1">
        <v>0</v>
      </c>
    </row>
    <row r="93" spans="1:54" x14ac:dyDescent="0.25">
      <c r="A93" s="1">
        <v>0</v>
      </c>
      <c r="B93" s="1">
        <v>0</v>
      </c>
      <c r="C93" s="1">
        <v>0</v>
      </c>
      <c r="D93" s="1">
        <v>0</v>
      </c>
      <c r="E93" s="1">
        <v>0</v>
      </c>
      <c r="F93" s="1">
        <v>0</v>
      </c>
      <c r="G93" s="1">
        <v>0</v>
      </c>
      <c r="H93" s="1">
        <v>0</v>
      </c>
      <c r="I93" s="1">
        <v>0</v>
      </c>
      <c r="J93" s="1">
        <v>0</v>
      </c>
      <c r="K93" s="1">
        <v>0</v>
      </c>
      <c r="L93" s="1">
        <v>0</v>
      </c>
      <c r="M93" s="1">
        <v>0</v>
      </c>
      <c r="N93" s="1">
        <v>0</v>
      </c>
      <c r="O93" s="1">
        <v>0</v>
      </c>
      <c r="P93" s="1">
        <v>0</v>
      </c>
      <c r="Q93" s="1">
        <v>0</v>
      </c>
      <c r="R93" s="1">
        <v>0</v>
      </c>
      <c r="S93" s="1">
        <v>1</v>
      </c>
      <c r="T93" s="1">
        <v>0</v>
      </c>
      <c r="U93" s="1">
        <v>1</v>
      </c>
      <c r="V93" s="1">
        <v>0</v>
      </c>
      <c r="W93" s="1">
        <v>0</v>
      </c>
      <c r="X93" s="1">
        <v>1</v>
      </c>
      <c r="Y93" s="1">
        <v>1</v>
      </c>
      <c r="Z93" s="1">
        <v>0</v>
      </c>
      <c r="AA93" s="1">
        <v>0</v>
      </c>
      <c r="AB93" s="1">
        <v>0</v>
      </c>
      <c r="AC93" s="1">
        <v>0.12519936204146731</v>
      </c>
      <c r="AD93" s="1">
        <v>0.17942583732057416</v>
      </c>
      <c r="AE93" s="1">
        <v>0.12200956937799043</v>
      </c>
      <c r="AF93" s="1">
        <v>0.22089314194577353</v>
      </c>
      <c r="AG93" s="1">
        <v>0.18899521531100477</v>
      </c>
      <c r="AH93" s="1">
        <v>0.25279106858054229</v>
      </c>
      <c r="AI93" s="1">
        <v>0.25896414342629481</v>
      </c>
      <c r="AJ93" s="1">
        <v>0.27250996015936257</v>
      </c>
      <c r="AK93" s="1">
        <v>0.26215139442231078</v>
      </c>
      <c r="AL93" s="1">
        <v>0.37689243027888447</v>
      </c>
      <c r="AM93" s="1">
        <v>0</v>
      </c>
      <c r="AN93" s="1">
        <v>0</v>
      </c>
      <c r="AO93" s="1">
        <v>1</v>
      </c>
      <c r="AP93" s="1">
        <v>0</v>
      </c>
      <c r="AQ93" s="1">
        <v>0</v>
      </c>
      <c r="AR93" s="1">
        <v>0</v>
      </c>
      <c r="AS93" s="1">
        <v>0</v>
      </c>
      <c r="AT93" s="1">
        <v>0</v>
      </c>
      <c r="AU93" s="1">
        <v>0</v>
      </c>
      <c r="AV93" s="1">
        <v>0</v>
      </c>
      <c r="AW93" s="1">
        <v>0</v>
      </c>
      <c r="AX93" s="1">
        <v>0</v>
      </c>
      <c r="AY93" s="1">
        <v>0</v>
      </c>
      <c r="AZ93" s="1">
        <v>0</v>
      </c>
      <c r="BA93" s="1">
        <v>0</v>
      </c>
      <c r="BB93" s="1">
        <v>0</v>
      </c>
    </row>
    <row r="94" spans="1:54" x14ac:dyDescent="0.25">
      <c r="A94" s="1">
        <v>0</v>
      </c>
      <c r="B94" s="1">
        <v>0</v>
      </c>
      <c r="C94" s="1">
        <v>0</v>
      </c>
      <c r="D94" s="1">
        <v>0</v>
      </c>
      <c r="E94" s="1">
        <v>0</v>
      </c>
      <c r="F94" s="1">
        <v>0</v>
      </c>
      <c r="G94" s="1">
        <v>0</v>
      </c>
      <c r="H94" s="1">
        <v>0</v>
      </c>
      <c r="I94" s="1">
        <v>0</v>
      </c>
      <c r="J94" s="1">
        <v>0</v>
      </c>
      <c r="K94" s="1">
        <v>0</v>
      </c>
      <c r="L94" s="1">
        <v>0</v>
      </c>
      <c r="M94" s="1">
        <v>0</v>
      </c>
      <c r="N94" s="1">
        <v>0</v>
      </c>
      <c r="O94" s="1">
        <v>0</v>
      </c>
      <c r="P94" s="1">
        <v>0</v>
      </c>
      <c r="Q94" s="1">
        <v>0</v>
      </c>
      <c r="R94" s="1">
        <v>0</v>
      </c>
      <c r="S94" s="1">
        <v>0</v>
      </c>
      <c r="T94" s="1">
        <v>0</v>
      </c>
      <c r="U94" s="1">
        <v>0</v>
      </c>
      <c r="V94" s="1">
        <v>0</v>
      </c>
      <c r="W94" s="1">
        <v>0</v>
      </c>
      <c r="X94" s="1">
        <v>0</v>
      </c>
      <c r="Y94" s="1">
        <v>0</v>
      </c>
      <c r="Z94" s="1">
        <v>0</v>
      </c>
      <c r="AA94" s="1">
        <v>0</v>
      </c>
      <c r="AB94" s="1">
        <v>0</v>
      </c>
      <c r="AC94" s="1">
        <v>9.4827586206896547E-2</v>
      </c>
      <c r="AD94" s="1">
        <v>0.17241379310344829</v>
      </c>
      <c r="AE94" s="1">
        <v>0.1206896551724138</v>
      </c>
      <c r="AF94" s="1">
        <v>0.2413793103448276</v>
      </c>
      <c r="AG94" s="1">
        <v>0.19396551724137931</v>
      </c>
      <c r="AH94" s="1">
        <v>0.21120689655172414</v>
      </c>
      <c r="AI94" s="1">
        <v>0.25862068965517243</v>
      </c>
      <c r="AJ94" s="1">
        <v>0.27155172413793105</v>
      </c>
      <c r="AK94" s="1">
        <v>0.20689655172413793</v>
      </c>
      <c r="AL94" s="1">
        <v>0.31465517241379309</v>
      </c>
      <c r="AM94" s="1">
        <v>0</v>
      </c>
      <c r="AN94" s="1">
        <v>0</v>
      </c>
      <c r="AO94" s="1">
        <v>0</v>
      </c>
      <c r="AP94" s="1">
        <v>0</v>
      </c>
      <c r="AQ94" s="1">
        <v>1</v>
      </c>
      <c r="AR94" s="1">
        <v>1</v>
      </c>
      <c r="AS94" s="1">
        <v>0</v>
      </c>
      <c r="AT94" s="1">
        <v>0</v>
      </c>
      <c r="AU94" s="1">
        <v>1</v>
      </c>
      <c r="AV94" s="1">
        <v>0</v>
      </c>
      <c r="AW94" s="1">
        <v>0</v>
      </c>
      <c r="AX94" s="1">
        <v>0</v>
      </c>
      <c r="AY94" s="1">
        <v>0</v>
      </c>
      <c r="AZ94" s="1">
        <v>0</v>
      </c>
      <c r="BA94" s="1">
        <v>0</v>
      </c>
      <c r="BB94" s="1">
        <v>0</v>
      </c>
    </row>
    <row r="95" spans="1:54" x14ac:dyDescent="0.25">
      <c r="A95" s="1">
        <v>0</v>
      </c>
      <c r="B95" s="1">
        <v>0</v>
      </c>
      <c r="C95" s="1">
        <v>0</v>
      </c>
      <c r="D95" s="1">
        <v>0</v>
      </c>
      <c r="E95" s="1">
        <v>0</v>
      </c>
      <c r="F95" s="1">
        <v>0</v>
      </c>
      <c r="G95" s="1">
        <v>0</v>
      </c>
      <c r="H95" s="1">
        <v>0</v>
      </c>
      <c r="I95" s="1">
        <v>0</v>
      </c>
      <c r="J95" s="1">
        <v>0</v>
      </c>
      <c r="K95" s="1">
        <v>0</v>
      </c>
      <c r="L95" s="1">
        <v>0</v>
      </c>
      <c r="M95" s="1">
        <v>0</v>
      </c>
      <c r="N95" s="1">
        <v>0</v>
      </c>
      <c r="O95" s="1">
        <v>0</v>
      </c>
      <c r="P95" s="1">
        <v>0</v>
      </c>
      <c r="Q95" s="1">
        <v>0</v>
      </c>
      <c r="R95" s="1">
        <v>0</v>
      </c>
      <c r="S95" s="1">
        <v>0</v>
      </c>
      <c r="T95" s="1">
        <v>0</v>
      </c>
      <c r="U95" s="1">
        <v>0</v>
      </c>
      <c r="V95" s="1">
        <v>0</v>
      </c>
      <c r="W95" s="1">
        <v>0</v>
      </c>
      <c r="X95" s="1">
        <v>0</v>
      </c>
      <c r="Y95" s="1">
        <v>0</v>
      </c>
      <c r="Z95" s="1">
        <v>0</v>
      </c>
      <c r="AA95" s="1">
        <v>0</v>
      </c>
      <c r="AB95" s="1">
        <v>0</v>
      </c>
      <c r="AC95" s="1">
        <v>0.10714285714285714</v>
      </c>
      <c r="AD95" s="1">
        <v>0.21428571428571427</v>
      </c>
      <c r="AE95" s="1">
        <v>5.9523809523809521E-2</v>
      </c>
      <c r="AF95" s="1">
        <v>0.14285714285714285</v>
      </c>
      <c r="AG95" s="1">
        <v>0.10714285714285714</v>
      </c>
      <c r="AH95" s="1">
        <v>0.17857142857142858</v>
      </c>
      <c r="AI95" s="1">
        <v>0.26190476190476192</v>
      </c>
      <c r="AJ95" s="1">
        <v>0.15476190476190477</v>
      </c>
      <c r="AK95" s="1">
        <v>0.32142857142857145</v>
      </c>
      <c r="AL95" s="1">
        <v>0.4642857142857143</v>
      </c>
      <c r="AM95" s="1">
        <v>0</v>
      </c>
      <c r="AN95" s="1">
        <v>0</v>
      </c>
      <c r="AO95" s="1">
        <v>0</v>
      </c>
      <c r="AP95" s="1">
        <v>0</v>
      </c>
      <c r="AQ95" s="1">
        <v>0</v>
      </c>
      <c r="AR95" s="1">
        <v>0</v>
      </c>
      <c r="AS95" s="1">
        <v>0</v>
      </c>
      <c r="AT95" s="1">
        <v>0</v>
      </c>
      <c r="AU95" s="1">
        <v>0</v>
      </c>
      <c r="AV95" s="1">
        <v>0</v>
      </c>
      <c r="AW95" s="1">
        <v>0</v>
      </c>
      <c r="AX95" s="1">
        <v>0</v>
      </c>
      <c r="AY95" s="1">
        <v>0</v>
      </c>
      <c r="AZ95" s="1">
        <v>0</v>
      </c>
      <c r="BA95" s="1">
        <v>0</v>
      </c>
      <c r="BB95" s="1">
        <v>0</v>
      </c>
    </row>
    <row r="96" spans="1:54" x14ac:dyDescent="0.25">
      <c r="A96" s="1">
        <v>0</v>
      </c>
      <c r="B96" s="1">
        <v>0</v>
      </c>
      <c r="C96" s="1">
        <v>0</v>
      </c>
      <c r="D96" s="1">
        <v>0</v>
      </c>
      <c r="E96" s="1">
        <v>0</v>
      </c>
      <c r="F96" s="1">
        <v>0</v>
      </c>
      <c r="G96" s="1">
        <v>0</v>
      </c>
      <c r="H96" s="1">
        <v>0</v>
      </c>
      <c r="I96" s="1">
        <v>0</v>
      </c>
      <c r="J96" s="1">
        <v>0</v>
      </c>
      <c r="K96" s="1">
        <v>0</v>
      </c>
      <c r="L96" s="1">
        <v>0</v>
      </c>
      <c r="M96" s="1">
        <v>0</v>
      </c>
      <c r="N96" s="1">
        <v>0</v>
      </c>
      <c r="O96" s="1">
        <v>0</v>
      </c>
      <c r="P96" s="1">
        <v>0</v>
      </c>
      <c r="Q96" s="1">
        <v>0</v>
      </c>
      <c r="R96" s="1">
        <v>0</v>
      </c>
      <c r="S96" s="1">
        <v>0</v>
      </c>
      <c r="T96" s="1">
        <v>0</v>
      </c>
      <c r="U96" s="1">
        <v>0</v>
      </c>
      <c r="V96" s="1">
        <v>0</v>
      </c>
      <c r="W96" s="1">
        <v>0</v>
      </c>
      <c r="X96" s="1">
        <v>0</v>
      </c>
      <c r="Y96" s="1">
        <v>0</v>
      </c>
      <c r="Z96" s="1">
        <v>0</v>
      </c>
      <c r="AA96" s="1">
        <v>0</v>
      </c>
      <c r="AB96" s="1">
        <v>0</v>
      </c>
      <c r="AC96" s="1">
        <v>5.5555555555555552E-2</v>
      </c>
      <c r="AD96" s="1">
        <v>0.1111111111111111</v>
      </c>
      <c r="AE96" s="1">
        <v>0.18518518518518517</v>
      </c>
      <c r="AF96" s="1">
        <v>0.14814814814814814</v>
      </c>
      <c r="AG96" s="1">
        <v>9.2592592592592587E-2</v>
      </c>
      <c r="AH96" s="1">
        <v>0.22222222222222221</v>
      </c>
      <c r="AI96" s="1">
        <v>0.25454545454545452</v>
      </c>
      <c r="AJ96" s="1">
        <v>0.23636363636363636</v>
      </c>
      <c r="AK96" s="1">
        <v>0.36363636363636365</v>
      </c>
      <c r="AL96" s="1">
        <v>0.49090909090909091</v>
      </c>
      <c r="AM96" s="1">
        <v>1</v>
      </c>
      <c r="AN96" s="1">
        <v>1</v>
      </c>
      <c r="AO96" s="1">
        <v>0</v>
      </c>
      <c r="AP96" s="1">
        <v>0</v>
      </c>
      <c r="AQ96" s="1">
        <v>1</v>
      </c>
      <c r="AR96" s="1">
        <v>0</v>
      </c>
      <c r="AS96" s="1">
        <v>0</v>
      </c>
      <c r="AT96" s="1">
        <v>0</v>
      </c>
      <c r="AU96" s="1">
        <v>0</v>
      </c>
      <c r="AV96" s="1">
        <v>0</v>
      </c>
      <c r="AW96" s="1">
        <v>0</v>
      </c>
      <c r="AX96" s="1">
        <v>0</v>
      </c>
      <c r="AY96" s="1">
        <v>0</v>
      </c>
      <c r="AZ96" s="1">
        <v>0</v>
      </c>
      <c r="BA96" s="1">
        <v>0</v>
      </c>
      <c r="BB96" s="1">
        <v>0</v>
      </c>
    </row>
    <row r="97" spans="1:54" x14ac:dyDescent="0.25">
      <c r="A97" s="1">
        <v>0</v>
      </c>
      <c r="B97" s="1">
        <v>0</v>
      </c>
      <c r="C97" s="1">
        <v>0</v>
      </c>
      <c r="D97" s="1">
        <v>0</v>
      </c>
      <c r="E97" s="1">
        <v>0</v>
      </c>
      <c r="F97" s="1">
        <v>0</v>
      </c>
      <c r="G97" s="1">
        <v>0</v>
      </c>
      <c r="H97" s="1">
        <v>0</v>
      </c>
      <c r="I97" s="1">
        <v>0</v>
      </c>
      <c r="J97" s="1">
        <v>0</v>
      </c>
      <c r="K97" s="1">
        <v>0</v>
      </c>
      <c r="L97" s="1">
        <v>0</v>
      </c>
      <c r="M97" s="1">
        <v>0</v>
      </c>
      <c r="N97" s="1">
        <v>0</v>
      </c>
      <c r="O97" s="1">
        <v>0</v>
      </c>
      <c r="P97" s="1">
        <v>0</v>
      </c>
      <c r="Q97" s="1">
        <v>0</v>
      </c>
      <c r="R97" s="1">
        <v>0</v>
      </c>
      <c r="S97" s="1">
        <v>0</v>
      </c>
      <c r="T97" s="1">
        <v>0</v>
      </c>
      <c r="U97" s="1">
        <v>0</v>
      </c>
      <c r="V97" s="1">
        <v>0</v>
      </c>
      <c r="W97" s="1">
        <v>0</v>
      </c>
      <c r="X97" s="1">
        <v>0</v>
      </c>
      <c r="Y97" s="1">
        <v>0</v>
      </c>
      <c r="Z97" s="1">
        <v>0</v>
      </c>
      <c r="AA97" s="1">
        <v>0</v>
      </c>
      <c r="AB97" s="1">
        <v>0</v>
      </c>
      <c r="AC97" s="1">
        <v>0.13793103448275862</v>
      </c>
      <c r="AD97" s="1">
        <v>0.17241379310344829</v>
      </c>
      <c r="AE97" s="1">
        <v>6.8965517241379309E-2</v>
      </c>
      <c r="AF97" s="1">
        <v>0.13793103448275862</v>
      </c>
      <c r="AG97" s="1">
        <v>0.20689655172413793</v>
      </c>
      <c r="AH97" s="1">
        <v>0.13793103448275862</v>
      </c>
      <c r="AI97" s="1">
        <v>0.29032258064516131</v>
      </c>
      <c r="AJ97" s="1">
        <v>0.19354838709677419</v>
      </c>
      <c r="AK97" s="1">
        <v>0.19354838709677419</v>
      </c>
      <c r="AL97" s="1">
        <v>0.32258064516129031</v>
      </c>
      <c r="AM97" s="1">
        <v>0.5</v>
      </c>
      <c r="AN97" s="1">
        <v>0.5</v>
      </c>
      <c r="AO97" s="1">
        <v>0</v>
      </c>
      <c r="AP97" s="1">
        <v>0</v>
      </c>
      <c r="AQ97" s="1">
        <v>0</v>
      </c>
      <c r="AR97" s="1">
        <v>0</v>
      </c>
      <c r="AS97" s="1">
        <v>0</v>
      </c>
      <c r="AT97" s="1">
        <v>0</v>
      </c>
      <c r="AU97" s="1">
        <v>0</v>
      </c>
      <c r="AV97" s="1">
        <v>0</v>
      </c>
      <c r="AW97" s="1">
        <v>0</v>
      </c>
      <c r="AX97" s="1">
        <v>0</v>
      </c>
      <c r="AY97" s="1">
        <v>0</v>
      </c>
      <c r="AZ97" s="1">
        <v>0</v>
      </c>
      <c r="BA97" s="1">
        <v>0</v>
      </c>
      <c r="BB97" s="1">
        <v>0</v>
      </c>
    </row>
    <row r="98" spans="1:54" x14ac:dyDescent="0.25">
      <c r="A98" s="1">
        <v>0</v>
      </c>
      <c r="B98" s="1">
        <v>0</v>
      </c>
      <c r="C98" s="1">
        <v>0</v>
      </c>
      <c r="D98" s="1">
        <v>0</v>
      </c>
      <c r="E98" s="1">
        <v>0</v>
      </c>
      <c r="F98" s="1">
        <v>0</v>
      </c>
      <c r="G98" s="1">
        <v>0</v>
      </c>
      <c r="H98" s="1">
        <v>0</v>
      </c>
      <c r="I98" s="1">
        <v>0</v>
      </c>
      <c r="J98" s="1">
        <v>0</v>
      </c>
      <c r="K98" s="1">
        <v>0</v>
      </c>
      <c r="L98" s="1">
        <v>0</v>
      </c>
      <c r="M98" s="1">
        <v>0</v>
      </c>
      <c r="N98" s="1">
        <v>0</v>
      </c>
      <c r="O98" s="1">
        <v>0</v>
      </c>
      <c r="P98" s="1">
        <v>0</v>
      </c>
      <c r="Q98" s="1">
        <v>0</v>
      </c>
      <c r="R98" s="1">
        <v>0</v>
      </c>
      <c r="S98" s="1">
        <v>0</v>
      </c>
      <c r="T98" s="1">
        <v>0</v>
      </c>
      <c r="U98" s="1">
        <v>0</v>
      </c>
      <c r="V98" s="1">
        <v>0</v>
      </c>
      <c r="W98" s="1">
        <v>0</v>
      </c>
      <c r="X98" s="1">
        <v>0</v>
      </c>
      <c r="Y98" s="1">
        <v>0</v>
      </c>
      <c r="Z98" s="1">
        <v>0</v>
      </c>
      <c r="AA98" s="1">
        <v>0</v>
      </c>
      <c r="AB98" s="1">
        <v>0</v>
      </c>
      <c r="AC98" s="1">
        <v>0.16666666666666666</v>
      </c>
      <c r="AD98" s="1">
        <v>0.33333333333333331</v>
      </c>
      <c r="AE98" s="1">
        <v>0.33333333333333331</v>
      </c>
      <c r="AF98" s="1">
        <v>0.16666666666666666</v>
      </c>
      <c r="AG98" s="1">
        <v>0.16666666666666666</v>
      </c>
      <c r="AH98" s="1">
        <v>0.33333333333333331</v>
      </c>
      <c r="AI98" s="1">
        <v>0.33333333333333331</v>
      </c>
      <c r="AJ98" s="1">
        <v>0.25</v>
      </c>
      <c r="AK98" s="1">
        <v>0.25</v>
      </c>
      <c r="AL98" s="1">
        <v>0.20833333333333334</v>
      </c>
      <c r="AM98" s="1">
        <v>0.26315789473684209</v>
      </c>
      <c r="AN98" s="1">
        <v>0.15789473684210525</v>
      </c>
      <c r="AO98" s="1">
        <v>0.26315789473684209</v>
      </c>
      <c r="AP98" s="1">
        <v>0.36842105263157893</v>
      </c>
      <c r="AQ98" s="1">
        <v>0.31578947368421051</v>
      </c>
      <c r="AR98" s="1">
        <v>0</v>
      </c>
      <c r="AS98" s="1">
        <v>0</v>
      </c>
      <c r="AT98" s="1">
        <v>0</v>
      </c>
      <c r="AU98" s="1">
        <v>0</v>
      </c>
      <c r="AV98" s="1">
        <v>0</v>
      </c>
      <c r="AW98" s="1">
        <v>0</v>
      </c>
      <c r="AX98" s="1">
        <v>0</v>
      </c>
      <c r="AY98" s="1">
        <v>0</v>
      </c>
      <c r="AZ98" s="1">
        <v>0</v>
      </c>
      <c r="BA98" s="1">
        <v>0</v>
      </c>
      <c r="BB98" s="1">
        <v>0</v>
      </c>
    </row>
    <row r="99" spans="1:54" x14ac:dyDescent="0.25">
      <c r="A99" s="1">
        <v>0</v>
      </c>
      <c r="B99" s="1">
        <v>0</v>
      </c>
      <c r="C99" s="1">
        <v>0</v>
      </c>
      <c r="D99" s="1">
        <v>0</v>
      </c>
      <c r="E99" s="1">
        <v>0</v>
      </c>
      <c r="F99" s="1">
        <v>0</v>
      </c>
      <c r="G99" s="1">
        <v>0</v>
      </c>
      <c r="H99" s="1">
        <v>0</v>
      </c>
      <c r="I99" s="1">
        <v>0</v>
      </c>
      <c r="J99" s="1">
        <v>0</v>
      </c>
      <c r="K99" s="1">
        <v>0</v>
      </c>
      <c r="L99" s="1">
        <v>0</v>
      </c>
      <c r="M99" s="1">
        <v>0</v>
      </c>
      <c r="N99" s="1">
        <v>0</v>
      </c>
      <c r="O99" s="1">
        <v>0</v>
      </c>
      <c r="P99" s="1">
        <v>0</v>
      </c>
      <c r="Q99" s="1">
        <v>0</v>
      </c>
      <c r="R99" s="1">
        <v>0</v>
      </c>
      <c r="S99" s="1">
        <v>0</v>
      </c>
      <c r="T99" s="1">
        <v>0</v>
      </c>
      <c r="U99" s="1">
        <v>0</v>
      </c>
      <c r="V99" s="1">
        <v>0</v>
      </c>
      <c r="W99" s="1">
        <v>0</v>
      </c>
      <c r="X99" s="1">
        <v>0</v>
      </c>
      <c r="Y99" s="1">
        <v>0</v>
      </c>
      <c r="Z99" s="1">
        <v>0</v>
      </c>
      <c r="AA99" s="1">
        <v>0</v>
      </c>
      <c r="AB99" s="1">
        <v>0</v>
      </c>
      <c r="AC99" s="1">
        <v>0.2</v>
      </c>
      <c r="AD99" s="1">
        <v>0</v>
      </c>
      <c r="AE99" s="1">
        <v>0</v>
      </c>
      <c r="AF99" s="1">
        <v>0</v>
      </c>
      <c r="AG99" s="1">
        <v>0.4</v>
      </c>
      <c r="AH99" s="1">
        <v>0.2</v>
      </c>
      <c r="AI99" s="1">
        <v>0.30769230769230771</v>
      </c>
      <c r="AJ99" s="1">
        <v>0.19230769230769232</v>
      </c>
      <c r="AK99" s="1">
        <v>0.11538461538461539</v>
      </c>
      <c r="AL99" s="1">
        <v>0.30769230769230771</v>
      </c>
      <c r="AM99" s="1">
        <v>0.38095238095238093</v>
      </c>
      <c r="AN99" s="1">
        <v>0.2857142857142857</v>
      </c>
      <c r="AO99" s="1">
        <v>0.14285714285714285</v>
      </c>
      <c r="AP99" s="1">
        <v>0.23809523809523808</v>
      </c>
      <c r="AQ99" s="1">
        <v>0.14285714285714285</v>
      </c>
      <c r="AR99" s="1">
        <v>0</v>
      </c>
      <c r="AS99" s="1">
        <v>0</v>
      </c>
      <c r="AT99" s="1">
        <v>0</v>
      </c>
      <c r="AU99" s="1">
        <v>0</v>
      </c>
      <c r="AV99" s="1">
        <v>0</v>
      </c>
      <c r="AW99" s="1">
        <v>0</v>
      </c>
      <c r="AX99" s="1">
        <v>0</v>
      </c>
      <c r="AY99" s="1">
        <v>0</v>
      </c>
      <c r="AZ99" s="1">
        <v>0</v>
      </c>
      <c r="BA99" s="1">
        <v>0</v>
      </c>
      <c r="BB99" s="1">
        <v>0</v>
      </c>
    </row>
    <row r="100" spans="1:54" x14ac:dyDescent="0.25">
      <c r="A100" s="1">
        <v>0</v>
      </c>
      <c r="B100" s="1">
        <v>0</v>
      </c>
      <c r="C100" s="1">
        <v>0</v>
      </c>
      <c r="D100" s="1">
        <v>0</v>
      </c>
      <c r="E100" s="1">
        <v>0</v>
      </c>
      <c r="F100" s="1">
        <v>0</v>
      </c>
      <c r="G100" s="1">
        <v>0</v>
      </c>
      <c r="H100" s="1">
        <v>0</v>
      </c>
      <c r="I100" s="1">
        <v>0</v>
      </c>
      <c r="J100" s="1">
        <v>0</v>
      </c>
      <c r="K100" s="1">
        <v>0</v>
      </c>
      <c r="L100" s="1">
        <v>0</v>
      </c>
      <c r="M100" s="1">
        <v>0</v>
      </c>
      <c r="N100" s="1">
        <v>0</v>
      </c>
      <c r="O100" s="1">
        <v>0</v>
      </c>
      <c r="P100" s="1">
        <v>0</v>
      </c>
      <c r="Q100" s="1">
        <v>0</v>
      </c>
      <c r="R100" s="1">
        <v>0</v>
      </c>
      <c r="S100" s="1">
        <v>0</v>
      </c>
      <c r="T100" s="1">
        <v>0</v>
      </c>
      <c r="U100" s="1">
        <v>0</v>
      </c>
      <c r="V100" s="1">
        <v>0</v>
      </c>
      <c r="W100" s="1">
        <v>0</v>
      </c>
      <c r="X100" s="1">
        <v>0</v>
      </c>
      <c r="Y100" s="1">
        <v>0</v>
      </c>
      <c r="Z100" s="1">
        <v>0</v>
      </c>
      <c r="AA100" s="1">
        <v>0</v>
      </c>
      <c r="AB100" s="1">
        <v>0</v>
      </c>
      <c r="AC100" s="1">
        <v>0</v>
      </c>
      <c r="AD100" s="1">
        <v>0</v>
      </c>
      <c r="AE100" s="1">
        <v>0</v>
      </c>
      <c r="AF100" s="1">
        <v>0.25</v>
      </c>
      <c r="AG100" s="1">
        <v>0</v>
      </c>
      <c r="AH100" s="1">
        <v>0</v>
      </c>
      <c r="AI100" s="1">
        <v>0.20689655172413793</v>
      </c>
      <c r="AJ100" s="1">
        <v>0.10344827586206896</v>
      </c>
      <c r="AK100" s="1">
        <v>0.10344827586206896</v>
      </c>
      <c r="AL100" s="1">
        <v>0.2413793103448276</v>
      </c>
      <c r="AM100" s="1">
        <v>0.28000000000000003</v>
      </c>
      <c r="AN100" s="1">
        <v>0.48</v>
      </c>
      <c r="AO100" s="1">
        <v>0.2</v>
      </c>
      <c r="AP100" s="1">
        <v>0.2</v>
      </c>
      <c r="AQ100" s="1">
        <v>0.12</v>
      </c>
      <c r="AR100" s="1">
        <v>0</v>
      </c>
      <c r="AS100" s="1">
        <v>0</v>
      </c>
      <c r="AT100" s="1">
        <v>0</v>
      </c>
      <c r="AU100" s="1">
        <v>0</v>
      </c>
      <c r="AV100" s="1">
        <v>0</v>
      </c>
      <c r="AW100" s="1">
        <v>0</v>
      </c>
      <c r="AX100" s="1">
        <v>0</v>
      </c>
      <c r="AY100" s="1">
        <v>0</v>
      </c>
      <c r="AZ100" s="1">
        <v>0</v>
      </c>
      <c r="BA100" s="1">
        <v>0</v>
      </c>
      <c r="BB100" s="1">
        <v>0</v>
      </c>
    </row>
    <row r="101" spans="1:54" x14ac:dyDescent="0.25">
      <c r="A101" s="1">
        <v>0</v>
      </c>
      <c r="B101" s="1">
        <v>0</v>
      </c>
      <c r="C101" s="1">
        <v>0</v>
      </c>
      <c r="D101" s="1">
        <v>0</v>
      </c>
      <c r="E101" s="1">
        <v>0</v>
      </c>
      <c r="F101" s="1">
        <v>0</v>
      </c>
      <c r="G101" s="1">
        <v>0</v>
      </c>
      <c r="H101" s="1">
        <v>0</v>
      </c>
      <c r="I101" s="1">
        <v>0</v>
      </c>
      <c r="J101" s="1">
        <v>0</v>
      </c>
      <c r="K101" s="1">
        <v>0</v>
      </c>
      <c r="L101" s="1">
        <v>0</v>
      </c>
      <c r="M101" s="1">
        <v>0</v>
      </c>
      <c r="N101" s="1">
        <v>0</v>
      </c>
      <c r="O101" s="1">
        <v>0</v>
      </c>
      <c r="P101" s="1">
        <v>0</v>
      </c>
      <c r="Q101" s="1">
        <v>0</v>
      </c>
      <c r="R101" s="1">
        <v>0</v>
      </c>
      <c r="S101" s="1">
        <v>0</v>
      </c>
      <c r="T101" s="1">
        <v>0</v>
      </c>
      <c r="U101" s="1">
        <v>0</v>
      </c>
      <c r="V101" s="1">
        <v>0</v>
      </c>
      <c r="W101" s="1">
        <v>0</v>
      </c>
      <c r="X101" s="1">
        <v>0</v>
      </c>
      <c r="Y101" s="1">
        <v>0</v>
      </c>
      <c r="Z101" s="1">
        <v>0</v>
      </c>
      <c r="AA101" s="1">
        <v>0</v>
      </c>
      <c r="AB101" s="1">
        <v>0</v>
      </c>
      <c r="AC101" s="1">
        <v>0</v>
      </c>
      <c r="AD101" s="1">
        <v>0</v>
      </c>
      <c r="AE101" s="1">
        <v>0</v>
      </c>
      <c r="AF101" s="1">
        <v>0</v>
      </c>
      <c r="AG101" s="1">
        <v>0</v>
      </c>
      <c r="AH101" s="1">
        <v>0</v>
      </c>
      <c r="AI101" s="1">
        <v>0.14285714285714285</v>
      </c>
      <c r="AJ101" s="1">
        <v>0.14285714285714285</v>
      </c>
      <c r="AK101" s="1">
        <v>0.2857142857142857</v>
      </c>
      <c r="AL101" s="1">
        <v>0.2857142857142857</v>
      </c>
      <c r="AM101" s="1">
        <v>0.15789473684210525</v>
      </c>
      <c r="AN101" s="1">
        <v>0.31578947368421051</v>
      </c>
      <c r="AO101" s="1">
        <v>0.21052631578947367</v>
      </c>
      <c r="AP101" s="1">
        <v>0.26315789473684209</v>
      </c>
      <c r="AQ101" s="1">
        <v>0.21052631578947367</v>
      </c>
      <c r="AR101" s="1">
        <v>0</v>
      </c>
      <c r="AS101" s="1">
        <v>0</v>
      </c>
      <c r="AT101" s="1">
        <v>0</v>
      </c>
      <c r="AU101" s="1">
        <v>0</v>
      </c>
      <c r="AV101" s="1">
        <v>0</v>
      </c>
      <c r="AW101" s="1">
        <v>0</v>
      </c>
      <c r="AX101" s="1">
        <v>0</v>
      </c>
      <c r="AY101" s="1">
        <v>0</v>
      </c>
      <c r="AZ101" s="1">
        <v>0</v>
      </c>
      <c r="BA101" s="1">
        <v>0</v>
      </c>
      <c r="BB101" s="1">
        <v>0</v>
      </c>
    </row>
    <row r="102" spans="1:54" x14ac:dyDescent="0.25">
      <c r="A102" s="1">
        <v>0</v>
      </c>
      <c r="B102" s="1">
        <v>0</v>
      </c>
      <c r="C102" s="1">
        <v>0</v>
      </c>
      <c r="D102" s="1">
        <v>0</v>
      </c>
      <c r="E102" s="1">
        <v>0</v>
      </c>
      <c r="F102" s="1">
        <v>0</v>
      </c>
      <c r="G102" s="1">
        <v>0</v>
      </c>
      <c r="H102" s="1">
        <v>0</v>
      </c>
      <c r="I102" s="1">
        <v>0</v>
      </c>
      <c r="J102" s="1">
        <v>0</v>
      </c>
      <c r="K102" s="1">
        <v>0</v>
      </c>
      <c r="L102" s="1">
        <v>0</v>
      </c>
      <c r="M102" s="1">
        <v>0</v>
      </c>
      <c r="N102" s="1">
        <v>0</v>
      </c>
      <c r="O102" s="1">
        <v>0</v>
      </c>
      <c r="P102" s="1">
        <v>0</v>
      </c>
      <c r="Q102" s="1">
        <v>0</v>
      </c>
      <c r="R102" s="1">
        <v>0</v>
      </c>
      <c r="S102" s="1">
        <v>0</v>
      </c>
      <c r="T102" s="1">
        <v>0</v>
      </c>
      <c r="U102" s="1">
        <v>0</v>
      </c>
      <c r="V102" s="1">
        <v>0</v>
      </c>
      <c r="W102" s="1">
        <v>0</v>
      </c>
      <c r="X102" s="1">
        <v>0</v>
      </c>
      <c r="Y102" s="1">
        <v>0</v>
      </c>
      <c r="Z102" s="1">
        <v>0</v>
      </c>
      <c r="AA102" s="1">
        <v>0</v>
      </c>
      <c r="AB102" s="1">
        <v>0</v>
      </c>
      <c r="AC102" s="1">
        <v>0</v>
      </c>
      <c r="AD102" s="1">
        <v>0</v>
      </c>
      <c r="AE102" s="1">
        <v>0.2</v>
      </c>
      <c r="AF102" s="1">
        <v>0</v>
      </c>
      <c r="AG102" s="1">
        <v>0.2</v>
      </c>
      <c r="AH102" s="1">
        <v>0</v>
      </c>
      <c r="AI102" s="1">
        <v>0.14814814814814814</v>
      </c>
      <c r="AJ102" s="1">
        <v>7.407407407407407E-2</v>
      </c>
      <c r="AK102" s="1">
        <v>0.1111111111111111</v>
      </c>
      <c r="AL102" s="1">
        <v>0.22222222222222221</v>
      </c>
      <c r="AM102" s="1">
        <v>0.21739130434782608</v>
      </c>
      <c r="AN102" s="1">
        <v>0.34782608695652173</v>
      </c>
      <c r="AO102" s="1">
        <v>0.13043478260869565</v>
      </c>
      <c r="AP102" s="1">
        <v>0.21739130434782608</v>
      </c>
      <c r="AQ102" s="1">
        <v>0.21739130434782608</v>
      </c>
      <c r="AR102" s="1">
        <v>0</v>
      </c>
      <c r="AS102" s="1">
        <v>1</v>
      </c>
      <c r="AT102" s="1">
        <v>1</v>
      </c>
      <c r="AU102" s="1">
        <v>0</v>
      </c>
      <c r="AV102" s="1">
        <v>0</v>
      </c>
      <c r="AW102" s="1">
        <v>0</v>
      </c>
      <c r="AX102" s="1">
        <v>0</v>
      </c>
      <c r="AY102" s="1">
        <v>0</v>
      </c>
      <c r="AZ102" s="1">
        <v>0</v>
      </c>
      <c r="BA102" s="1">
        <v>0</v>
      </c>
      <c r="BB102" s="1">
        <v>0</v>
      </c>
    </row>
    <row r="103" spans="1:54" x14ac:dyDescent="0.25">
      <c r="A103" s="1">
        <v>0</v>
      </c>
      <c r="B103" s="1">
        <v>0</v>
      </c>
      <c r="C103" s="1">
        <v>0</v>
      </c>
      <c r="D103" s="1">
        <v>0</v>
      </c>
      <c r="E103" s="1">
        <v>0</v>
      </c>
      <c r="F103" s="1">
        <v>0</v>
      </c>
      <c r="G103" s="1">
        <v>0</v>
      </c>
      <c r="H103" s="1">
        <v>0</v>
      </c>
      <c r="I103" s="1">
        <v>0</v>
      </c>
      <c r="J103" s="1">
        <v>0</v>
      </c>
      <c r="K103" s="1">
        <v>0</v>
      </c>
      <c r="L103" s="1">
        <v>0</v>
      </c>
      <c r="M103" s="1">
        <v>0</v>
      </c>
      <c r="N103" s="1">
        <v>0</v>
      </c>
      <c r="O103" s="1">
        <v>0</v>
      </c>
      <c r="P103" s="1">
        <v>0</v>
      </c>
      <c r="Q103" s="1">
        <v>0</v>
      </c>
      <c r="R103" s="1">
        <v>0</v>
      </c>
      <c r="S103" s="1">
        <v>0</v>
      </c>
      <c r="T103" s="1">
        <v>0</v>
      </c>
      <c r="U103" s="1">
        <v>0</v>
      </c>
      <c r="V103" s="1">
        <v>0</v>
      </c>
      <c r="W103" s="1">
        <v>0</v>
      </c>
      <c r="X103" s="1">
        <v>0</v>
      </c>
      <c r="Y103" s="1">
        <v>0</v>
      </c>
      <c r="Z103" s="1">
        <v>0</v>
      </c>
      <c r="AA103" s="1">
        <v>0</v>
      </c>
      <c r="AB103" s="1">
        <v>0</v>
      </c>
      <c r="AC103" s="1">
        <v>0</v>
      </c>
      <c r="AD103" s="1">
        <v>0</v>
      </c>
      <c r="AE103" s="1">
        <v>0.33333333333333331</v>
      </c>
      <c r="AF103" s="1">
        <v>0.33333333333333331</v>
      </c>
      <c r="AG103" s="1">
        <v>0.33333333333333331</v>
      </c>
      <c r="AH103" s="1">
        <v>0.33333333333333331</v>
      </c>
      <c r="AI103" s="1">
        <v>0.40740740740740738</v>
      </c>
      <c r="AJ103" s="1">
        <v>0.14814814814814814</v>
      </c>
      <c r="AK103" s="1">
        <v>0.14814814814814814</v>
      </c>
      <c r="AL103" s="1">
        <v>0.51851851851851849</v>
      </c>
      <c r="AM103" s="1">
        <v>0.28000000000000003</v>
      </c>
      <c r="AN103" s="1">
        <v>0.24</v>
      </c>
      <c r="AO103" s="1">
        <v>0.12</v>
      </c>
      <c r="AP103" s="1">
        <v>0.16</v>
      </c>
      <c r="AQ103" s="1">
        <v>0.36</v>
      </c>
      <c r="AR103" s="1">
        <v>0</v>
      </c>
      <c r="AS103" s="1">
        <v>0</v>
      </c>
      <c r="AT103" s="1">
        <v>0</v>
      </c>
      <c r="AU103" s="1">
        <v>1</v>
      </c>
      <c r="AV103" s="1">
        <v>1</v>
      </c>
      <c r="AW103" s="1">
        <v>0</v>
      </c>
      <c r="AX103" s="1">
        <v>0</v>
      </c>
      <c r="AY103" s="1">
        <v>0</v>
      </c>
      <c r="AZ103" s="1">
        <v>0</v>
      </c>
      <c r="BA103" s="1">
        <v>0</v>
      </c>
      <c r="BB103" s="1">
        <v>0</v>
      </c>
    </row>
    <row r="104" spans="1:54" x14ac:dyDescent="0.25">
      <c r="A104" s="1">
        <v>0</v>
      </c>
      <c r="B104" s="1">
        <v>0</v>
      </c>
      <c r="C104" s="1">
        <v>0</v>
      </c>
      <c r="D104" s="1">
        <v>0</v>
      </c>
      <c r="E104" s="1">
        <v>0</v>
      </c>
      <c r="F104" s="1">
        <v>0</v>
      </c>
      <c r="G104" s="1">
        <v>0</v>
      </c>
      <c r="H104" s="1">
        <v>0</v>
      </c>
      <c r="I104" s="1">
        <v>0</v>
      </c>
      <c r="J104" s="1">
        <v>0</v>
      </c>
      <c r="K104" s="1">
        <v>0</v>
      </c>
      <c r="L104" s="1">
        <v>0</v>
      </c>
      <c r="M104" s="1">
        <v>0</v>
      </c>
      <c r="N104" s="1">
        <v>0</v>
      </c>
      <c r="O104" s="1">
        <v>0</v>
      </c>
      <c r="P104" s="1">
        <v>0</v>
      </c>
      <c r="Q104" s="1">
        <v>0</v>
      </c>
      <c r="R104" s="1">
        <v>0</v>
      </c>
      <c r="S104" s="1">
        <v>0</v>
      </c>
      <c r="T104" s="1">
        <v>0</v>
      </c>
      <c r="U104" s="1">
        <v>0</v>
      </c>
      <c r="V104" s="1">
        <v>0</v>
      </c>
      <c r="W104" s="1">
        <v>0</v>
      </c>
      <c r="X104" s="1">
        <v>0</v>
      </c>
      <c r="Y104" s="1">
        <v>0</v>
      </c>
      <c r="Z104" s="1">
        <v>0</v>
      </c>
      <c r="AA104" s="1">
        <v>0</v>
      </c>
      <c r="AB104" s="1">
        <v>0</v>
      </c>
      <c r="AC104" s="1">
        <v>0.16666666666666666</v>
      </c>
      <c r="AD104" s="1">
        <v>0</v>
      </c>
      <c r="AE104" s="1">
        <v>0</v>
      </c>
      <c r="AF104" s="1">
        <v>0</v>
      </c>
      <c r="AG104" s="1">
        <v>0</v>
      </c>
      <c r="AH104" s="1">
        <v>0</v>
      </c>
      <c r="AI104" s="1">
        <v>0</v>
      </c>
      <c r="AJ104" s="1">
        <v>0</v>
      </c>
      <c r="AK104" s="1">
        <v>0</v>
      </c>
      <c r="AL104" s="1">
        <v>0</v>
      </c>
      <c r="AM104" s="1">
        <v>0.23200000000000001</v>
      </c>
      <c r="AN104" s="1">
        <v>0.25600000000000001</v>
      </c>
      <c r="AO104" s="1">
        <v>0.13600000000000001</v>
      </c>
      <c r="AP104" s="1">
        <v>0.2</v>
      </c>
      <c r="AQ104" s="1">
        <v>0.192</v>
      </c>
      <c r="AR104" s="1">
        <v>0.23200000000000001</v>
      </c>
      <c r="AS104" s="1">
        <v>0.20799999999999999</v>
      </c>
      <c r="AT104" s="1">
        <v>0.47199999999999998</v>
      </c>
      <c r="AU104" s="1">
        <v>0.432</v>
      </c>
      <c r="AV104" s="1">
        <v>0.4</v>
      </c>
      <c r="AW104" s="1">
        <v>0</v>
      </c>
      <c r="AX104" s="1">
        <v>0</v>
      </c>
      <c r="AY104" s="1">
        <v>0</v>
      </c>
      <c r="AZ104" s="1">
        <v>0</v>
      </c>
      <c r="BA104" s="1">
        <v>0</v>
      </c>
      <c r="BB104" s="1">
        <v>0</v>
      </c>
    </row>
    <row r="105" spans="1:54" x14ac:dyDescent="0.25">
      <c r="A105" s="1">
        <v>0</v>
      </c>
      <c r="B105" s="1">
        <v>0</v>
      </c>
      <c r="C105" s="1">
        <v>0</v>
      </c>
      <c r="D105" s="1">
        <v>0</v>
      </c>
      <c r="E105" s="1">
        <v>0</v>
      </c>
      <c r="F105" s="1">
        <v>0</v>
      </c>
      <c r="G105" s="1">
        <v>0</v>
      </c>
      <c r="H105" s="1">
        <v>0</v>
      </c>
      <c r="I105" s="1">
        <v>0</v>
      </c>
      <c r="J105" s="1">
        <v>0</v>
      </c>
      <c r="K105" s="1">
        <v>0</v>
      </c>
      <c r="L105" s="1">
        <v>0</v>
      </c>
      <c r="M105" s="1">
        <v>0</v>
      </c>
      <c r="N105" s="1">
        <v>0</v>
      </c>
      <c r="O105" s="1">
        <v>0</v>
      </c>
      <c r="P105" s="1">
        <v>0</v>
      </c>
      <c r="Q105" s="1">
        <v>0</v>
      </c>
      <c r="R105" s="1">
        <v>0</v>
      </c>
      <c r="S105" s="1">
        <v>0</v>
      </c>
      <c r="T105" s="1">
        <v>0</v>
      </c>
      <c r="U105" s="1">
        <v>0</v>
      </c>
      <c r="V105" s="1">
        <v>0</v>
      </c>
      <c r="W105" s="1">
        <v>0</v>
      </c>
      <c r="X105" s="1">
        <v>0</v>
      </c>
      <c r="Y105" s="1">
        <v>0</v>
      </c>
      <c r="Z105" s="1">
        <v>0</v>
      </c>
      <c r="AA105" s="1">
        <v>0</v>
      </c>
      <c r="AB105" s="1">
        <v>0</v>
      </c>
      <c r="AC105" s="1">
        <v>0</v>
      </c>
      <c r="AD105" s="1">
        <v>0</v>
      </c>
      <c r="AE105" s="1">
        <v>0</v>
      </c>
      <c r="AF105" s="1">
        <v>0</v>
      </c>
      <c r="AG105" s="1">
        <v>0</v>
      </c>
      <c r="AH105" s="1">
        <v>0</v>
      </c>
      <c r="AI105" s="1">
        <v>0</v>
      </c>
      <c r="AJ105" s="1">
        <v>0</v>
      </c>
      <c r="AK105" s="1">
        <v>0</v>
      </c>
      <c r="AL105" s="1">
        <v>0</v>
      </c>
      <c r="AM105" s="1">
        <v>0.21252566735112938</v>
      </c>
      <c r="AN105" s="1">
        <v>0.20841889117043122</v>
      </c>
      <c r="AO105" s="1">
        <v>0.15708418891170431</v>
      </c>
      <c r="AP105" s="1">
        <v>0.21868583162217659</v>
      </c>
      <c r="AQ105" s="1">
        <v>0.21823770491803279</v>
      </c>
      <c r="AR105" s="1">
        <v>0.29405737704918034</v>
      </c>
      <c r="AS105" s="1">
        <v>0.24590163934426229</v>
      </c>
      <c r="AT105" s="1">
        <v>0.49282786885245899</v>
      </c>
      <c r="AU105" s="1">
        <v>0.49180327868852458</v>
      </c>
      <c r="AV105" s="1">
        <v>0.43852459016393441</v>
      </c>
      <c r="AW105" s="1">
        <v>0.5</v>
      </c>
      <c r="AX105" s="1">
        <v>0.5</v>
      </c>
      <c r="AY105" s="1">
        <v>0</v>
      </c>
      <c r="AZ105" s="1">
        <v>0</v>
      </c>
      <c r="BA105" s="1">
        <v>0</v>
      </c>
      <c r="BB105" s="1">
        <v>0</v>
      </c>
    </row>
    <row r="106" spans="1:54" x14ac:dyDescent="0.25">
      <c r="A106" s="1">
        <v>0</v>
      </c>
      <c r="B106" s="1">
        <v>0</v>
      </c>
      <c r="C106" s="1">
        <v>0</v>
      </c>
      <c r="D106" s="1">
        <v>0</v>
      </c>
      <c r="E106" s="1">
        <v>0</v>
      </c>
      <c r="F106" s="1">
        <v>0</v>
      </c>
      <c r="G106" s="1">
        <v>0</v>
      </c>
      <c r="H106" s="1">
        <v>0</v>
      </c>
      <c r="I106" s="1">
        <v>0</v>
      </c>
      <c r="J106" s="1">
        <v>0</v>
      </c>
      <c r="K106" s="1">
        <v>0</v>
      </c>
      <c r="L106" s="1">
        <v>0</v>
      </c>
      <c r="M106" s="1">
        <v>0</v>
      </c>
      <c r="N106" s="1">
        <v>0</v>
      </c>
      <c r="O106" s="1">
        <v>0</v>
      </c>
      <c r="P106" s="1">
        <v>0</v>
      </c>
      <c r="Q106" s="1">
        <v>0</v>
      </c>
      <c r="R106" s="1">
        <v>0</v>
      </c>
      <c r="S106" s="1">
        <v>0</v>
      </c>
      <c r="T106" s="1">
        <v>0</v>
      </c>
      <c r="U106" s="1">
        <v>0</v>
      </c>
      <c r="V106" s="1">
        <v>0</v>
      </c>
      <c r="W106" s="1">
        <v>0</v>
      </c>
      <c r="X106" s="1">
        <v>0</v>
      </c>
      <c r="Y106" s="1">
        <v>0</v>
      </c>
      <c r="Z106" s="1">
        <v>0</v>
      </c>
      <c r="AA106" s="1">
        <v>0</v>
      </c>
      <c r="AB106" s="1">
        <v>0</v>
      </c>
      <c r="AC106" s="1">
        <v>0</v>
      </c>
      <c r="AD106" s="1">
        <v>0</v>
      </c>
      <c r="AE106" s="1">
        <v>0</v>
      </c>
      <c r="AF106" s="1">
        <v>0</v>
      </c>
      <c r="AG106" s="1">
        <v>0</v>
      </c>
      <c r="AH106" s="1">
        <v>0</v>
      </c>
      <c r="AI106" s="1">
        <v>0</v>
      </c>
      <c r="AJ106" s="1">
        <v>0</v>
      </c>
      <c r="AK106" s="1">
        <v>0</v>
      </c>
      <c r="AL106" s="1">
        <v>0</v>
      </c>
      <c r="AM106" s="1">
        <v>0.23552123552123552</v>
      </c>
      <c r="AN106" s="1">
        <v>0.16988416988416988</v>
      </c>
      <c r="AO106" s="1">
        <v>0.13513513513513514</v>
      </c>
      <c r="AP106" s="1">
        <v>0.22007722007722008</v>
      </c>
      <c r="AQ106" s="1">
        <v>0.18146718146718147</v>
      </c>
      <c r="AR106" s="1">
        <v>0.33204633204633205</v>
      </c>
      <c r="AS106" s="1">
        <v>0.26254826254826252</v>
      </c>
      <c r="AT106" s="1">
        <v>0.45945945945945948</v>
      </c>
      <c r="AU106" s="1">
        <v>0.4749034749034749</v>
      </c>
      <c r="AV106" s="1">
        <v>0.42471042471042469</v>
      </c>
      <c r="AW106" s="1">
        <v>0</v>
      </c>
      <c r="AX106" s="1">
        <v>0</v>
      </c>
      <c r="AY106" s="1">
        <v>0</v>
      </c>
      <c r="AZ106" s="1">
        <v>0</v>
      </c>
      <c r="BA106" s="1">
        <v>0</v>
      </c>
      <c r="BB106" s="1">
        <v>0</v>
      </c>
    </row>
    <row r="107" spans="1:54" x14ac:dyDescent="0.25">
      <c r="A107" s="1">
        <v>0</v>
      </c>
      <c r="B107" s="1">
        <v>0</v>
      </c>
      <c r="C107" s="1">
        <v>0</v>
      </c>
      <c r="D107" s="1">
        <v>0</v>
      </c>
      <c r="E107" s="1">
        <v>0</v>
      </c>
      <c r="F107" s="1">
        <v>0</v>
      </c>
      <c r="G107" s="1">
        <v>0</v>
      </c>
      <c r="H107" s="1">
        <v>0</v>
      </c>
      <c r="I107" s="1">
        <v>0</v>
      </c>
      <c r="J107" s="1">
        <v>0</v>
      </c>
      <c r="K107" s="1">
        <v>0</v>
      </c>
      <c r="L107" s="1">
        <v>0</v>
      </c>
      <c r="M107" s="1">
        <v>0</v>
      </c>
      <c r="N107" s="1">
        <v>0</v>
      </c>
      <c r="O107" s="1">
        <v>0</v>
      </c>
      <c r="P107" s="1">
        <v>0</v>
      </c>
      <c r="Q107" s="1">
        <v>0</v>
      </c>
      <c r="R107" s="1">
        <v>0</v>
      </c>
      <c r="S107" s="1">
        <v>0</v>
      </c>
      <c r="T107" s="1">
        <v>0</v>
      </c>
      <c r="U107" s="1">
        <v>0</v>
      </c>
      <c r="V107" s="1">
        <v>0</v>
      </c>
      <c r="W107" s="1">
        <v>0</v>
      </c>
      <c r="X107" s="1">
        <v>0</v>
      </c>
      <c r="Y107" s="1">
        <v>0</v>
      </c>
      <c r="Z107" s="1">
        <v>0</v>
      </c>
      <c r="AA107" s="1">
        <v>0</v>
      </c>
      <c r="AB107" s="1">
        <v>0</v>
      </c>
      <c r="AC107" s="1">
        <v>0</v>
      </c>
      <c r="AD107" s="1">
        <v>0</v>
      </c>
      <c r="AE107" s="1">
        <v>0</v>
      </c>
      <c r="AF107" s="1">
        <v>0</v>
      </c>
      <c r="AG107" s="1">
        <v>0</v>
      </c>
      <c r="AH107" s="1">
        <v>0</v>
      </c>
      <c r="AI107" s="1">
        <v>0</v>
      </c>
      <c r="AJ107" s="1">
        <v>0</v>
      </c>
      <c r="AK107" s="1">
        <v>0</v>
      </c>
      <c r="AL107" s="1">
        <v>0</v>
      </c>
      <c r="AM107" s="1">
        <v>0.26050420168067229</v>
      </c>
      <c r="AN107" s="1">
        <v>0.26890756302521007</v>
      </c>
      <c r="AO107" s="1">
        <v>0.21008403361344538</v>
      </c>
      <c r="AP107" s="1">
        <v>0.19327731092436976</v>
      </c>
      <c r="AQ107" s="1">
        <v>0.2857142857142857</v>
      </c>
      <c r="AR107" s="1">
        <v>0.33613445378151263</v>
      </c>
      <c r="AS107" s="1">
        <v>0.33613445378151263</v>
      </c>
      <c r="AT107" s="1">
        <v>0.52941176470588236</v>
      </c>
      <c r="AU107" s="1">
        <v>0.51260504201680668</v>
      </c>
      <c r="AV107" s="1">
        <v>0.45378151260504201</v>
      </c>
      <c r="AW107" s="1">
        <v>0</v>
      </c>
      <c r="AX107" s="1">
        <v>0</v>
      </c>
      <c r="AY107" s="1">
        <v>0</v>
      </c>
      <c r="AZ107" s="1">
        <v>0</v>
      </c>
      <c r="BA107" s="1">
        <v>0</v>
      </c>
      <c r="BB107" s="1">
        <v>0</v>
      </c>
    </row>
    <row r="108" spans="1:54" x14ac:dyDescent="0.25">
      <c r="A108" s="1">
        <v>0</v>
      </c>
      <c r="B108" s="1">
        <v>0</v>
      </c>
      <c r="C108" s="1">
        <v>0</v>
      </c>
      <c r="D108" s="1">
        <v>0</v>
      </c>
      <c r="E108" s="1">
        <v>0</v>
      </c>
      <c r="F108" s="1">
        <v>0</v>
      </c>
      <c r="G108" s="1">
        <v>0</v>
      </c>
      <c r="H108" s="1">
        <v>0</v>
      </c>
      <c r="I108" s="1">
        <v>0</v>
      </c>
      <c r="J108" s="1">
        <v>0</v>
      </c>
      <c r="K108" s="1">
        <v>0</v>
      </c>
      <c r="L108" s="1">
        <v>0</v>
      </c>
      <c r="M108" s="1">
        <v>0</v>
      </c>
      <c r="N108" s="1">
        <v>0</v>
      </c>
      <c r="O108" s="1">
        <v>0</v>
      </c>
      <c r="P108" s="1">
        <v>0</v>
      </c>
      <c r="Q108" s="1">
        <v>0</v>
      </c>
      <c r="R108" s="1">
        <v>0</v>
      </c>
      <c r="S108" s="1">
        <v>0</v>
      </c>
      <c r="T108" s="1">
        <v>0</v>
      </c>
      <c r="U108" s="1">
        <v>0</v>
      </c>
      <c r="V108" s="1">
        <v>0</v>
      </c>
      <c r="W108" s="1">
        <v>0</v>
      </c>
      <c r="X108" s="1">
        <v>0</v>
      </c>
      <c r="Y108" s="1">
        <v>0</v>
      </c>
      <c r="Z108" s="1">
        <v>0</v>
      </c>
      <c r="AA108" s="1">
        <v>0</v>
      </c>
      <c r="AB108" s="1">
        <v>0</v>
      </c>
      <c r="AC108" s="1">
        <v>0</v>
      </c>
      <c r="AD108" s="1">
        <v>0</v>
      </c>
      <c r="AE108" s="1">
        <v>0</v>
      </c>
      <c r="AF108" s="1">
        <v>0</v>
      </c>
      <c r="AG108" s="1">
        <v>0</v>
      </c>
      <c r="AH108" s="1">
        <v>0</v>
      </c>
      <c r="AI108" s="1">
        <v>0</v>
      </c>
      <c r="AJ108" s="1">
        <v>0</v>
      </c>
      <c r="AK108" s="1">
        <v>0</v>
      </c>
      <c r="AL108" s="1">
        <v>0</v>
      </c>
      <c r="AM108" s="1">
        <v>0.21126760563380281</v>
      </c>
      <c r="AN108" s="1">
        <v>0.19718309859154928</v>
      </c>
      <c r="AO108" s="1">
        <v>0.21126760563380281</v>
      </c>
      <c r="AP108" s="1">
        <v>0.15492957746478872</v>
      </c>
      <c r="AQ108" s="1">
        <v>0.19444444444444445</v>
      </c>
      <c r="AR108" s="1">
        <v>0.22222222222222221</v>
      </c>
      <c r="AS108" s="1">
        <v>0.2638888888888889</v>
      </c>
      <c r="AT108" s="1">
        <v>0.55555555555555558</v>
      </c>
      <c r="AU108" s="1">
        <v>0.47222222222222221</v>
      </c>
      <c r="AV108" s="1">
        <v>0.45833333333333331</v>
      </c>
      <c r="AW108" s="1">
        <v>0</v>
      </c>
      <c r="AX108" s="1">
        <v>0</v>
      </c>
      <c r="AY108" s="1">
        <v>0</v>
      </c>
      <c r="AZ108" s="1">
        <v>1</v>
      </c>
      <c r="BA108" s="1">
        <v>0</v>
      </c>
      <c r="BB108" s="1">
        <v>0</v>
      </c>
    </row>
    <row r="109" spans="1:54" x14ac:dyDescent="0.25">
      <c r="A109" s="1">
        <v>0</v>
      </c>
      <c r="B109" s="1">
        <v>0</v>
      </c>
      <c r="C109" s="1">
        <v>0</v>
      </c>
      <c r="D109" s="1">
        <v>0</v>
      </c>
      <c r="E109" s="1">
        <v>0</v>
      </c>
      <c r="F109" s="1">
        <v>0</v>
      </c>
      <c r="G109" s="1">
        <v>0</v>
      </c>
      <c r="H109" s="1">
        <v>0</v>
      </c>
      <c r="I109" s="1">
        <v>0</v>
      </c>
      <c r="J109" s="1">
        <v>0</v>
      </c>
      <c r="K109" s="1">
        <v>0</v>
      </c>
      <c r="L109" s="1">
        <v>0</v>
      </c>
      <c r="M109" s="1">
        <v>0</v>
      </c>
      <c r="N109" s="1">
        <v>0</v>
      </c>
      <c r="O109" s="1">
        <v>0</v>
      </c>
      <c r="P109" s="1">
        <v>0</v>
      </c>
      <c r="Q109" s="1">
        <v>0</v>
      </c>
      <c r="R109" s="1">
        <v>0</v>
      </c>
      <c r="S109" s="1">
        <v>0</v>
      </c>
      <c r="T109" s="1">
        <v>0</v>
      </c>
      <c r="U109" s="1">
        <v>0</v>
      </c>
      <c r="V109" s="1">
        <v>0</v>
      </c>
      <c r="W109" s="1">
        <v>0</v>
      </c>
      <c r="X109" s="1">
        <v>0</v>
      </c>
      <c r="Y109" s="1">
        <v>0</v>
      </c>
      <c r="Z109" s="1">
        <v>0</v>
      </c>
      <c r="AA109" s="1">
        <v>0</v>
      </c>
      <c r="AB109" s="1">
        <v>0</v>
      </c>
      <c r="AC109" s="1">
        <v>0</v>
      </c>
      <c r="AD109" s="1">
        <v>0</v>
      </c>
      <c r="AE109" s="1">
        <v>0</v>
      </c>
      <c r="AF109" s="1">
        <v>0</v>
      </c>
      <c r="AG109" s="1">
        <v>0</v>
      </c>
      <c r="AH109" s="1">
        <v>0</v>
      </c>
      <c r="AI109" s="1">
        <v>0</v>
      </c>
      <c r="AJ109" s="1">
        <v>0</v>
      </c>
      <c r="AK109" s="1">
        <v>0</v>
      </c>
      <c r="AL109" s="1">
        <v>0</v>
      </c>
      <c r="AM109" s="1">
        <v>0.23809523809523808</v>
      </c>
      <c r="AN109" s="1">
        <v>0.16666666666666666</v>
      </c>
      <c r="AO109" s="1">
        <v>0.11904761904761904</v>
      </c>
      <c r="AP109" s="1">
        <v>0.19047619047619047</v>
      </c>
      <c r="AQ109" s="1">
        <v>9.3023255813953487E-2</v>
      </c>
      <c r="AR109" s="1">
        <v>0.18604651162790697</v>
      </c>
      <c r="AS109" s="1">
        <v>0.2558139534883721</v>
      </c>
      <c r="AT109" s="1">
        <v>0.48837209302325579</v>
      </c>
      <c r="AU109" s="1">
        <v>0.32558139534883723</v>
      </c>
      <c r="AV109" s="1">
        <v>0.34883720930232559</v>
      </c>
      <c r="AW109" s="1">
        <v>0</v>
      </c>
      <c r="AX109" s="1">
        <v>1</v>
      </c>
      <c r="AY109" s="1">
        <v>0</v>
      </c>
      <c r="AZ109" s="1">
        <v>0</v>
      </c>
      <c r="BA109" s="1">
        <v>0</v>
      </c>
      <c r="BB109" s="1">
        <v>0</v>
      </c>
    </row>
    <row r="110" spans="1:54" x14ac:dyDescent="0.25">
      <c r="A110" s="1">
        <v>0</v>
      </c>
      <c r="B110" s="1">
        <v>0</v>
      </c>
      <c r="C110" s="1">
        <v>0</v>
      </c>
      <c r="D110" s="1">
        <v>0</v>
      </c>
      <c r="E110" s="1">
        <v>0</v>
      </c>
      <c r="F110" s="1">
        <v>0</v>
      </c>
      <c r="G110" s="1">
        <v>0</v>
      </c>
      <c r="H110" s="1">
        <v>0</v>
      </c>
      <c r="I110" s="1">
        <v>0</v>
      </c>
      <c r="J110" s="1">
        <v>0</v>
      </c>
      <c r="K110" s="1">
        <v>0</v>
      </c>
      <c r="L110" s="1">
        <v>0</v>
      </c>
      <c r="M110" s="1">
        <v>0</v>
      </c>
      <c r="N110" s="1">
        <v>0</v>
      </c>
      <c r="O110" s="1">
        <v>0</v>
      </c>
      <c r="P110" s="1">
        <v>0</v>
      </c>
      <c r="Q110" s="1">
        <v>0</v>
      </c>
      <c r="R110" s="1">
        <v>0</v>
      </c>
      <c r="S110" s="1">
        <v>0</v>
      </c>
      <c r="T110" s="1">
        <v>0</v>
      </c>
      <c r="U110" s="1">
        <v>0</v>
      </c>
      <c r="V110" s="1">
        <v>0</v>
      </c>
      <c r="W110" s="1">
        <v>0</v>
      </c>
      <c r="X110" s="1">
        <v>0</v>
      </c>
      <c r="Y110" s="1">
        <v>0</v>
      </c>
      <c r="Z110" s="1">
        <v>0</v>
      </c>
      <c r="AA110" s="1">
        <v>0</v>
      </c>
      <c r="AB110" s="1">
        <v>0</v>
      </c>
      <c r="AC110" s="1">
        <v>0</v>
      </c>
      <c r="AD110" s="1">
        <v>0</v>
      </c>
      <c r="AE110" s="1">
        <v>0</v>
      </c>
      <c r="AF110" s="1">
        <v>0</v>
      </c>
      <c r="AG110" s="1">
        <v>0</v>
      </c>
      <c r="AH110" s="1">
        <v>0</v>
      </c>
      <c r="AI110" s="1">
        <v>0</v>
      </c>
      <c r="AJ110" s="1">
        <v>0</v>
      </c>
      <c r="AK110" s="1">
        <v>0</v>
      </c>
      <c r="AL110" s="1">
        <v>0</v>
      </c>
      <c r="AM110" s="1">
        <v>0.29629629629629628</v>
      </c>
      <c r="AN110" s="1">
        <v>0.20370370370370369</v>
      </c>
      <c r="AO110" s="1">
        <v>0.1111111111111111</v>
      </c>
      <c r="AP110" s="1">
        <v>0.25925925925925924</v>
      </c>
      <c r="AQ110" s="1">
        <v>0.12962962962962962</v>
      </c>
      <c r="AR110" s="1">
        <v>0.20370370370370369</v>
      </c>
      <c r="AS110" s="1">
        <v>0.29629629629629628</v>
      </c>
      <c r="AT110" s="1">
        <v>0.40740740740740738</v>
      </c>
      <c r="AU110" s="1">
        <v>0.37037037037037035</v>
      </c>
      <c r="AV110" s="1">
        <v>0.33333333333333331</v>
      </c>
      <c r="AW110" s="1">
        <v>0</v>
      </c>
      <c r="AX110" s="1">
        <v>0</v>
      </c>
      <c r="AY110" s="1">
        <v>0</v>
      </c>
      <c r="AZ110" s="1">
        <v>0</v>
      </c>
      <c r="BA110" s="1">
        <v>0</v>
      </c>
      <c r="BB110" s="1">
        <v>0</v>
      </c>
    </row>
    <row r="111" spans="1:54" x14ac:dyDescent="0.25">
      <c r="A111" s="1">
        <v>0</v>
      </c>
      <c r="B111" s="1">
        <v>0</v>
      </c>
      <c r="C111" s="1">
        <v>0</v>
      </c>
      <c r="D111" s="1">
        <v>0</v>
      </c>
      <c r="E111" s="1">
        <v>0</v>
      </c>
      <c r="F111" s="1">
        <v>0</v>
      </c>
      <c r="G111" s="1">
        <v>0</v>
      </c>
      <c r="H111" s="1">
        <v>0</v>
      </c>
      <c r="I111" s="1">
        <v>0</v>
      </c>
      <c r="J111" s="1">
        <v>0</v>
      </c>
      <c r="K111" s="1">
        <v>0</v>
      </c>
      <c r="L111" s="1">
        <v>0</v>
      </c>
      <c r="M111" s="1">
        <v>0</v>
      </c>
      <c r="N111" s="1">
        <v>0</v>
      </c>
      <c r="O111" s="1">
        <v>0</v>
      </c>
      <c r="P111" s="1">
        <v>0</v>
      </c>
      <c r="Q111" s="1">
        <v>0</v>
      </c>
      <c r="R111" s="1">
        <v>0</v>
      </c>
      <c r="S111" s="1">
        <v>0</v>
      </c>
      <c r="T111" s="1">
        <v>0</v>
      </c>
      <c r="U111" s="1">
        <v>0</v>
      </c>
      <c r="V111" s="1">
        <v>0</v>
      </c>
      <c r="W111" s="1">
        <v>0</v>
      </c>
      <c r="X111" s="1">
        <v>0</v>
      </c>
      <c r="Y111" s="1">
        <v>0</v>
      </c>
      <c r="Z111" s="1">
        <v>0</v>
      </c>
      <c r="AA111" s="1">
        <v>0</v>
      </c>
      <c r="AB111" s="1">
        <v>0</v>
      </c>
      <c r="AC111" s="1">
        <v>0</v>
      </c>
      <c r="AD111" s="1">
        <v>0</v>
      </c>
      <c r="AE111" s="1">
        <v>0</v>
      </c>
      <c r="AF111" s="1">
        <v>0</v>
      </c>
      <c r="AG111" s="1">
        <v>0</v>
      </c>
      <c r="AH111" s="1">
        <v>0</v>
      </c>
      <c r="AI111" s="1">
        <v>0</v>
      </c>
      <c r="AJ111" s="1">
        <v>0</v>
      </c>
      <c r="AK111" s="1">
        <v>0</v>
      </c>
      <c r="AL111" s="1">
        <v>0</v>
      </c>
      <c r="AM111" s="1">
        <v>0.27659574468085107</v>
      </c>
      <c r="AN111" s="1">
        <v>0.10638297872340426</v>
      </c>
      <c r="AO111" s="1">
        <v>0.10638297872340426</v>
      </c>
      <c r="AP111" s="1">
        <v>0.1276595744680851</v>
      </c>
      <c r="AQ111" s="1">
        <v>0.21276595744680851</v>
      </c>
      <c r="AR111" s="1">
        <v>0.31914893617021278</v>
      </c>
      <c r="AS111" s="1">
        <v>0.21276595744680851</v>
      </c>
      <c r="AT111" s="1">
        <v>0.46808510638297873</v>
      </c>
      <c r="AU111" s="1">
        <v>0.42553191489361702</v>
      </c>
      <c r="AV111" s="1">
        <v>0.51063829787234039</v>
      </c>
      <c r="AW111" s="1">
        <v>0</v>
      </c>
      <c r="AX111" s="1">
        <v>0</v>
      </c>
      <c r="AY111" s="1">
        <v>0</v>
      </c>
      <c r="AZ111" s="1">
        <v>0</v>
      </c>
      <c r="BA111" s="1">
        <v>0</v>
      </c>
      <c r="BB111" s="1">
        <v>0</v>
      </c>
    </row>
    <row r="112" spans="1:54" x14ac:dyDescent="0.25">
      <c r="A112" s="1">
        <v>0</v>
      </c>
      <c r="B112" s="1">
        <v>0</v>
      </c>
      <c r="C112" s="1">
        <v>0</v>
      </c>
      <c r="D112" s="1">
        <v>0</v>
      </c>
      <c r="E112" s="1">
        <v>0</v>
      </c>
      <c r="F112" s="1">
        <v>0</v>
      </c>
      <c r="G112" s="1">
        <v>0</v>
      </c>
      <c r="H112" s="1">
        <v>0</v>
      </c>
      <c r="I112" s="1">
        <v>0</v>
      </c>
      <c r="J112" s="1">
        <v>0</v>
      </c>
      <c r="K112" s="1">
        <v>0</v>
      </c>
      <c r="L112" s="1">
        <v>0</v>
      </c>
      <c r="M112" s="1">
        <v>0</v>
      </c>
      <c r="N112" s="1">
        <v>0</v>
      </c>
      <c r="O112" s="1">
        <v>0</v>
      </c>
      <c r="P112" s="1">
        <v>0</v>
      </c>
      <c r="Q112" s="1">
        <v>0</v>
      </c>
      <c r="R112" s="1">
        <v>0</v>
      </c>
      <c r="S112" s="1">
        <v>0</v>
      </c>
      <c r="T112" s="1">
        <v>0</v>
      </c>
      <c r="U112" s="1">
        <v>0</v>
      </c>
      <c r="V112" s="1">
        <v>0</v>
      </c>
      <c r="W112" s="1">
        <v>0</v>
      </c>
      <c r="X112" s="1">
        <v>0</v>
      </c>
      <c r="Y112" s="1">
        <v>0</v>
      </c>
      <c r="Z112" s="1">
        <v>0</v>
      </c>
      <c r="AA112" s="1">
        <v>0</v>
      </c>
      <c r="AB112" s="1">
        <v>0</v>
      </c>
      <c r="AC112" s="1">
        <v>0</v>
      </c>
      <c r="AD112" s="1">
        <v>0</v>
      </c>
      <c r="AE112" s="1">
        <v>0</v>
      </c>
      <c r="AF112" s="1">
        <v>0</v>
      </c>
      <c r="AG112" s="1">
        <v>0</v>
      </c>
      <c r="AH112" s="1">
        <v>0</v>
      </c>
      <c r="AI112" s="1">
        <v>0</v>
      </c>
      <c r="AJ112" s="1">
        <v>0</v>
      </c>
      <c r="AK112" s="1">
        <v>0</v>
      </c>
      <c r="AL112" s="1">
        <v>0</v>
      </c>
      <c r="AM112" s="1">
        <v>0.19047619047619047</v>
      </c>
      <c r="AN112" s="1">
        <v>0.16666666666666666</v>
      </c>
      <c r="AO112" s="1">
        <v>7.1428571428571425E-2</v>
      </c>
      <c r="AP112" s="1">
        <v>0.16666666666666666</v>
      </c>
      <c r="AQ112" s="1">
        <v>0.23255813953488372</v>
      </c>
      <c r="AR112" s="1">
        <v>0.2558139534883721</v>
      </c>
      <c r="AS112" s="1">
        <v>0.2558139534883721</v>
      </c>
      <c r="AT112" s="1">
        <v>0.41860465116279072</v>
      </c>
      <c r="AU112" s="1">
        <v>0.30232558139534882</v>
      </c>
      <c r="AV112" s="1">
        <v>0.51162790697674421</v>
      </c>
      <c r="AW112" s="1">
        <v>0</v>
      </c>
      <c r="AX112" s="1">
        <v>1</v>
      </c>
      <c r="AY112" s="1">
        <v>0</v>
      </c>
      <c r="AZ112" s="1">
        <v>1</v>
      </c>
      <c r="BA112" s="1">
        <v>0</v>
      </c>
      <c r="BB112" s="1">
        <v>0</v>
      </c>
    </row>
    <row r="113" spans="1:54" x14ac:dyDescent="0.25">
      <c r="A113" s="1">
        <v>0</v>
      </c>
      <c r="B113" s="1">
        <v>0</v>
      </c>
      <c r="C113" s="1">
        <v>0</v>
      </c>
      <c r="D113" s="1">
        <v>0</v>
      </c>
      <c r="E113" s="1">
        <v>0</v>
      </c>
      <c r="F113" s="1">
        <v>0</v>
      </c>
      <c r="G113" s="1">
        <v>0</v>
      </c>
      <c r="H113" s="1">
        <v>0</v>
      </c>
      <c r="I113" s="1">
        <v>0</v>
      </c>
      <c r="J113" s="1">
        <v>0</v>
      </c>
      <c r="K113" s="1">
        <v>0</v>
      </c>
      <c r="L113" s="1">
        <v>0</v>
      </c>
      <c r="M113" s="1">
        <v>0</v>
      </c>
      <c r="N113" s="1">
        <v>0</v>
      </c>
      <c r="O113" s="1">
        <v>0</v>
      </c>
      <c r="P113" s="1">
        <v>0</v>
      </c>
      <c r="Q113" s="1">
        <v>0</v>
      </c>
      <c r="R113" s="1">
        <v>0</v>
      </c>
      <c r="S113" s="1">
        <v>0</v>
      </c>
      <c r="T113" s="1">
        <v>0</v>
      </c>
      <c r="U113" s="1">
        <v>0</v>
      </c>
      <c r="V113" s="1">
        <v>0</v>
      </c>
      <c r="W113" s="1">
        <v>0</v>
      </c>
      <c r="X113" s="1">
        <v>0</v>
      </c>
      <c r="Y113" s="1">
        <v>0</v>
      </c>
      <c r="Z113" s="1">
        <v>0</v>
      </c>
      <c r="AA113" s="1">
        <v>0</v>
      </c>
      <c r="AB113" s="1">
        <v>0</v>
      </c>
      <c r="AC113" s="1">
        <v>0</v>
      </c>
      <c r="AD113" s="1">
        <v>0</v>
      </c>
      <c r="AE113" s="1">
        <v>0</v>
      </c>
      <c r="AF113" s="1">
        <v>0</v>
      </c>
      <c r="AG113" s="1">
        <v>0</v>
      </c>
      <c r="AH113" s="1">
        <v>0</v>
      </c>
      <c r="AI113" s="1">
        <v>0</v>
      </c>
      <c r="AJ113" s="1">
        <v>0</v>
      </c>
      <c r="AK113" s="1">
        <v>0</v>
      </c>
      <c r="AL113" s="1">
        <v>0</v>
      </c>
      <c r="AM113" s="1">
        <v>0.27500000000000002</v>
      </c>
      <c r="AN113" s="1">
        <v>0.125</v>
      </c>
      <c r="AO113" s="1">
        <v>0.125</v>
      </c>
      <c r="AP113" s="1">
        <v>0.05</v>
      </c>
      <c r="AQ113" s="1">
        <v>0.17499999999999999</v>
      </c>
      <c r="AR113" s="1">
        <v>0.23076923076923078</v>
      </c>
      <c r="AS113" s="1">
        <v>0.23076923076923078</v>
      </c>
      <c r="AT113" s="1">
        <v>0.41025641025641024</v>
      </c>
      <c r="AU113" s="1">
        <v>0.33333333333333331</v>
      </c>
      <c r="AV113" s="1">
        <v>0.28205128205128205</v>
      </c>
      <c r="AW113" s="1">
        <v>0</v>
      </c>
      <c r="AX113" s="1">
        <v>0</v>
      </c>
      <c r="AY113" s="1">
        <v>0</v>
      </c>
      <c r="AZ113" s="1">
        <v>0</v>
      </c>
      <c r="BA113" s="1">
        <v>0</v>
      </c>
      <c r="BB113" s="1">
        <v>0</v>
      </c>
    </row>
    <row r="114" spans="1:54" x14ac:dyDescent="0.25">
      <c r="A114" s="1">
        <v>0</v>
      </c>
      <c r="B114" s="1">
        <v>0</v>
      </c>
      <c r="C114" s="1">
        <v>0</v>
      </c>
      <c r="D114" s="1">
        <v>0</v>
      </c>
      <c r="E114" s="1">
        <v>0</v>
      </c>
      <c r="F114" s="1">
        <v>0</v>
      </c>
      <c r="G114" s="1">
        <v>0</v>
      </c>
      <c r="H114" s="1">
        <v>0</v>
      </c>
      <c r="I114" s="1">
        <v>0</v>
      </c>
      <c r="J114" s="1">
        <v>0</v>
      </c>
      <c r="K114" s="1">
        <v>0</v>
      </c>
      <c r="L114" s="1">
        <v>0</v>
      </c>
      <c r="M114" s="1">
        <v>0</v>
      </c>
      <c r="N114" s="1">
        <v>0</v>
      </c>
      <c r="O114" s="1">
        <v>0</v>
      </c>
      <c r="P114" s="1">
        <v>0</v>
      </c>
      <c r="Q114" s="1">
        <v>0</v>
      </c>
      <c r="R114" s="1">
        <v>0</v>
      </c>
      <c r="S114" s="1">
        <v>0</v>
      </c>
      <c r="T114" s="1">
        <v>0</v>
      </c>
      <c r="U114" s="1">
        <v>0</v>
      </c>
      <c r="V114" s="1">
        <v>0</v>
      </c>
      <c r="W114" s="1">
        <v>0</v>
      </c>
      <c r="X114" s="1">
        <v>0</v>
      </c>
      <c r="Y114" s="1">
        <v>0</v>
      </c>
      <c r="Z114" s="1">
        <v>0</v>
      </c>
      <c r="AA114" s="1">
        <v>0</v>
      </c>
      <c r="AB114" s="1">
        <v>0</v>
      </c>
      <c r="AC114" s="1">
        <v>0</v>
      </c>
      <c r="AD114" s="1">
        <v>0</v>
      </c>
      <c r="AE114" s="1">
        <v>0</v>
      </c>
      <c r="AF114" s="1">
        <v>0</v>
      </c>
      <c r="AG114" s="1">
        <v>0</v>
      </c>
      <c r="AH114" s="1">
        <v>0</v>
      </c>
      <c r="AI114" s="1">
        <v>0</v>
      </c>
      <c r="AJ114" s="1">
        <v>0</v>
      </c>
      <c r="AK114" s="1">
        <v>0</v>
      </c>
      <c r="AL114" s="1">
        <v>0</v>
      </c>
      <c r="AM114" s="1">
        <v>0.21621621621621623</v>
      </c>
      <c r="AN114" s="1">
        <v>0.16216216216216217</v>
      </c>
      <c r="AO114" s="1">
        <v>2.7027027027027029E-2</v>
      </c>
      <c r="AP114" s="1">
        <v>0.27027027027027029</v>
      </c>
      <c r="AQ114" s="1">
        <v>0.15789473684210525</v>
      </c>
      <c r="AR114" s="1">
        <v>0.15789473684210525</v>
      </c>
      <c r="AS114" s="1">
        <v>0.15789473684210525</v>
      </c>
      <c r="AT114" s="1">
        <v>0.44736842105263158</v>
      </c>
      <c r="AU114" s="1">
        <v>0.44736842105263158</v>
      </c>
      <c r="AV114" s="1">
        <v>0.34210526315789475</v>
      </c>
      <c r="AW114" s="1">
        <v>0</v>
      </c>
      <c r="AX114" s="1">
        <v>0</v>
      </c>
      <c r="AY114" s="1">
        <v>0</v>
      </c>
      <c r="AZ114" s="1">
        <v>0</v>
      </c>
      <c r="BA114" s="1">
        <v>0</v>
      </c>
      <c r="BB114" s="1">
        <v>0</v>
      </c>
    </row>
    <row r="115" spans="1:54" x14ac:dyDescent="0.25">
      <c r="A115" s="1">
        <v>0</v>
      </c>
      <c r="B115" s="1">
        <v>0</v>
      </c>
      <c r="C115" s="1">
        <v>0</v>
      </c>
      <c r="D115" s="1">
        <v>0</v>
      </c>
      <c r="E115" s="1">
        <v>0</v>
      </c>
      <c r="F115" s="1">
        <v>0</v>
      </c>
      <c r="G115" s="1">
        <v>0</v>
      </c>
      <c r="H115" s="1">
        <v>0</v>
      </c>
      <c r="I115" s="1">
        <v>0</v>
      </c>
      <c r="J115" s="1">
        <v>0</v>
      </c>
      <c r="K115" s="1">
        <v>0</v>
      </c>
      <c r="L115" s="1">
        <v>0</v>
      </c>
      <c r="M115" s="1">
        <v>0</v>
      </c>
      <c r="N115" s="1">
        <v>0</v>
      </c>
      <c r="O115" s="1">
        <v>0</v>
      </c>
      <c r="P115" s="1">
        <v>0</v>
      </c>
      <c r="Q115" s="1">
        <v>0</v>
      </c>
      <c r="R115" s="1">
        <v>0</v>
      </c>
      <c r="S115" s="1">
        <v>0</v>
      </c>
      <c r="T115" s="1">
        <v>0</v>
      </c>
      <c r="U115" s="1">
        <v>0</v>
      </c>
      <c r="V115" s="1">
        <v>0</v>
      </c>
      <c r="W115" s="1">
        <v>0</v>
      </c>
      <c r="X115" s="1">
        <v>0</v>
      </c>
      <c r="Y115" s="1">
        <v>0</v>
      </c>
      <c r="Z115" s="1">
        <v>0</v>
      </c>
      <c r="AA115" s="1">
        <v>0</v>
      </c>
      <c r="AB115" s="1">
        <v>0</v>
      </c>
      <c r="AC115" s="1">
        <v>0</v>
      </c>
      <c r="AD115" s="1">
        <v>0</v>
      </c>
      <c r="AE115" s="1">
        <v>0</v>
      </c>
      <c r="AF115" s="1">
        <v>0</v>
      </c>
      <c r="AG115" s="1">
        <v>0</v>
      </c>
      <c r="AH115" s="1">
        <v>0</v>
      </c>
      <c r="AI115" s="1">
        <v>0</v>
      </c>
      <c r="AJ115" s="1">
        <v>0</v>
      </c>
      <c r="AK115" s="1">
        <v>0</v>
      </c>
      <c r="AL115" s="1">
        <v>0</v>
      </c>
      <c r="AM115" s="1">
        <v>5.2631578947368418E-2</v>
      </c>
      <c r="AN115" s="1">
        <v>2.6315789473684209E-2</v>
      </c>
      <c r="AO115" s="1">
        <v>5.2631578947368418E-2</v>
      </c>
      <c r="AP115" s="1">
        <v>0.15789473684210525</v>
      </c>
      <c r="AQ115" s="1">
        <v>0.10256410256410256</v>
      </c>
      <c r="AR115" s="1">
        <v>0.20512820512820512</v>
      </c>
      <c r="AS115" s="1">
        <v>0.15384615384615385</v>
      </c>
      <c r="AT115" s="1">
        <v>0.4358974358974359</v>
      </c>
      <c r="AU115" s="1">
        <v>0.4358974358974359</v>
      </c>
      <c r="AV115" s="1">
        <v>0.38461538461538464</v>
      </c>
      <c r="AW115" s="1">
        <v>0</v>
      </c>
      <c r="AX115" s="1">
        <v>1</v>
      </c>
      <c r="AY115" s="1">
        <v>0</v>
      </c>
      <c r="AZ115" s="1">
        <v>1</v>
      </c>
      <c r="BA115" s="1">
        <v>0</v>
      </c>
      <c r="BB115" s="1">
        <v>0</v>
      </c>
    </row>
    <row r="116" spans="1:54" x14ac:dyDescent="0.25">
      <c r="A116" s="1">
        <v>0</v>
      </c>
      <c r="B116" s="1">
        <v>0</v>
      </c>
      <c r="C116" s="1">
        <v>0</v>
      </c>
      <c r="D116" s="1">
        <v>0</v>
      </c>
      <c r="E116" s="1">
        <v>0</v>
      </c>
      <c r="F116" s="1">
        <v>0</v>
      </c>
      <c r="G116" s="1">
        <v>0</v>
      </c>
      <c r="H116" s="1">
        <v>0</v>
      </c>
      <c r="I116" s="1">
        <v>0</v>
      </c>
      <c r="J116" s="1">
        <v>0</v>
      </c>
      <c r="K116" s="1">
        <v>0</v>
      </c>
      <c r="L116" s="1">
        <v>0</v>
      </c>
      <c r="M116" s="1">
        <v>0</v>
      </c>
      <c r="N116" s="1">
        <v>0</v>
      </c>
      <c r="O116" s="1">
        <v>0</v>
      </c>
      <c r="P116" s="1">
        <v>0</v>
      </c>
      <c r="Q116" s="1">
        <v>0</v>
      </c>
      <c r="R116" s="1">
        <v>0</v>
      </c>
      <c r="S116" s="1">
        <v>0</v>
      </c>
      <c r="T116" s="1">
        <v>0</v>
      </c>
      <c r="U116" s="1">
        <v>0</v>
      </c>
      <c r="V116" s="1">
        <v>0</v>
      </c>
      <c r="W116" s="1">
        <v>0</v>
      </c>
      <c r="X116" s="1">
        <v>0</v>
      </c>
      <c r="Y116" s="1">
        <v>0</v>
      </c>
      <c r="Z116" s="1">
        <v>0</v>
      </c>
      <c r="AA116" s="1">
        <v>0</v>
      </c>
      <c r="AB116" s="1">
        <v>0</v>
      </c>
      <c r="AC116" s="1">
        <v>0</v>
      </c>
      <c r="AD116" s="1">
        <v>0</v>
      </c>
      <c r="AE116" s="1">
        <v>0</v>
      </c>
      <c r="AF116" s="1">
        <v>0</v>
      </c>
      <c r="AG116" s="1">
        <v>0</v>
      </c>
      <c r="AH116" s="1">
        <v>0</v>
      </c>
      <c r="AI116" s="1">
        <v>0</v>
      </c>
      <c r="AJ116" s="1">
        <v>0</v>
      </c>
      <c r="AK116" s="1">
        <v>0</v>
      </c>
      <c r="AL116" s="1">
        <v>0</v>
      </c>
      <c r="AM116" s="1">
        <v>0.18181818181818182</v>
      </c>
      <c r="AN116" s="1">
        <v>9.0909090909090912E-2</v>
      </c>
      <c r="AO116" s="1">
        <v>0</v>
      </c>
      <c r="AP116" s="1">
        <v>9.0909090909090912E-2</v>
      </c>
      <c r="AQ116" s="1">
        <v>0.13235294117647059</v>
      </c>
      <c r="AR116" s="1">
        <v>0.17647058823529413</v>
      </c>
      <c r="AS116" s="1">
        <v>0.11764705882352941</v>
      </c>
      <c r="AT116" s="1">
        <v>0.3235294117647059</v>
      </c>
      <c r="AU116" s="1">
        <v>0.3235294117647059</v>
      </c>
      <c r="AV116" s="1">
        <v>0.58823529411764708</v>
      </c>
      <c r="AW116" s="1">
        <v>0.10526315789473684</v>
      </c>
      <c r="AX116" s="1">
        <v>0.47368421052631576</v>
      </c>
      <c r="AY116" s="1">
        <v>0.31578947368421051</v>
      </c>
      <c r="AZ116" s="1">
        <v>0.56140350877192979</v>
      </c>
      <c r="BA116" s="1">
        <v>0</v>
      </c>
      <c r="BB116" s="1">
        <v>0</v>
      </c>
    </row>
    <row r="117" spans="1:54" x14ac:dyDescent="0.25">
      <c r="A117" s="1">
        <v>0</v>
      </c>
      <c r="B117" s="1">
        <v>0</v>
      </c>
      <c r="C117" s="1">
        <v>0</v>
      </c>
      <c r="D117" s="1">
        <v>0</v>
      </c>
      <c r="E117" s="1">
        <v>0</v>
      </c>
      <c r="F117" s="1">
        <v>0</v>
      </c>
      <c r="G117" s="1">
        <v>0</v>
      </c>
      <c r="H117" s="1">
        <v>0</v>
      </c>
      <c r="I117" s="1">
        <v>0</v>
      </c>
      <c r="J117" s="1">
        <v>0</v>
      </c>
      <c r="K117" s="1">
        <v>0</v>
      </c>
      <c r="L117" s="1">
        <v>0</v>
      </c>
      <c r="M117" s="1">
        <v>0</v>
      </c>
      <c r="N117" s="1">
        <v>0</v>
      </c>
      <c r="O117" s="1">
        <v>0</v>
      </c>
      <c r="P117" s="1">
        <v>0</v>
      </c>
      <c r="Q117" s="1">
        <v>0</v>
      </c>
      <c r="R117" s="1">
        <v>0</v>
      </c>
      <c r="S117" s="1">
        <v>0</v>
      </c>
      <c r="T117" s="1">
        <v>0</v>
      </c>
      <c r="U117" s="1">
        <v>0</v>
      </c>
      <c r="V117" s="1">
        <v>0</v>
      </c>
      <c r="W117" s="1">
        <v>0</v>
      </c>
      <c r="X117" s="1">
        <v>0</v>
      </c>
      <c r="Y117" s="1">
        <v>0</v>
      </c>
      <c r="Z117" s="1">
        <v>0</v>
      </c>
      <c r="AA117" s="1">
        <v>0</v>
      </c>
      <c r="AB117" s="1">
        <v>0</v>
      </c>
      <c r="AC117" s="1">
        <v>0</v>
      </c>
      <c r="AD117" s="1">
        <v>0</v>
      </c>
      <c r="AE117" s="1">
        <v>0</v>
      </c>
      <c r="AF117" s="1">
        <v>0</v>
      </c>
      <c r="AG117" s="1">
        <v>0</v>
      </c>
      <c r="AH117" s="1">
        <v>0</v>
      </c>
      <c r="AI117" s="1">
        <v>0</v>
      </c>
      <c r="AJ117" s="1">
        <v>0</v>
      </c>
      <c r="AK117" s="1">
        <v>0</v>
      </c>
      <c r="AL117" s="1">
        <v>0</v>
      </c>
      <c r="AM117" s="1">
        <v>0.3</v>
      </c>
      <c r="AN117" s="1">
        <v>0.1</v>
      </c>
      <c r="AO117" s="1">
        <v>0.3</v>
      </c>
      <c r="AP117" s="1">
        <v>0.1</v>
      </c>
      <c r="AQ117" s="1">
        <v>9.2807424593967514E-2</v>
      </c>
      <c r="AR117" s="1">
        <v>0.13109048723897912</v>
      </c>
      <c r="AS117" s="1">
        <v>0.11252900232018562</v>
      </c>
      <c r="AT117" s="1">
        <v>0.33526682134570768</v>
      </c>
      <c r="AU117" s="1">
        <v>0.43387470997679817</v>
      </c>
      <c r="AV117" s="1">
        <v>0.38979118329466356</v>
      </c>
      <c r="AW117" s="1">
        <v>0.1795774647887324</v>
      </c>
      <c r="AX117" s="1">
        <v>0.42840375586854462</v>
      </c>
      <c r="AY117" s="1">
        <v>0.32276995305164319</v>
      </c>
      <c r="AZ117" s="1">
        <v>0.5258215962441315</v>
      </c>
      <c r="BA117" s="1">
        <v>0</v>
      </c>
      <c r="BB117" s="1">
        <v>0</v>
      </c>
    </row>
    <row r="118" spans="1:54" x14ac:dyDescent="0.25">
      <c r="A118" s="1">
        <v>0</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0.13868613138686131</v>
      </c>
      <c r="AR118" s="1">
        <v>0.14963503649635038</v>
      </c>
      <c r="AS118" s="1">
        <v>0.13868613138686131</v>
      </c>
      <c r="AT118" s="1">
        <v>0.34306569343065696</v>
      </c>
      <c r="AU118" s="1">
        <v>0.4489051094890511</v>
      </c>
      <c r="AV118" s="1">
        <v>0.41970802919708028</v>
      </c>
      <c r="AW118" s="1">
        <v>0.20072992700729927</v>
      </c>
      <c r="AX118" s="1">
        <v>0.45985401459854014</v>
      </c>
      <c r="AY118" s="1">
        <v>0.32846715328467152</v>
      </c>
      <c r="AZ118" s="1">
        <v>0.52189781021897808</v>
      </c>
      <c r="BA118" s="1">
        <v>0</v>
      </c>
      <c r="BB118" s="1">
        <v>0</v>
      </c>
    </row>
    <row r="119" spans="1:54" x14ac:dyDescent="0.25">
      <c r="A119" s="1">
        <v>0</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8.666666666666667E-2</v>
      </c>
      <c r="AR119" s="1">
        <v>0.12666666666666668</v>
      </c>
      <c r="AS119" s="1">
        <v>0.15333333333333332</v>
      </c>
      <c r="AT119" s="1">
        <v>0.26666666666666666</v>
      </c>
      <c r="AU119" s="1">
        <v>0.40666666666666668</v>
      </c>
      <c r="AV119" s="1">
        <v>0.38666666666666666</v>
      </c>
      <c r="AW119" s="1">
        <v>0.22</v>
      </c>
      <c r="AX119" s="1">
        <v>0.44</v>
      </c>
      <c r="AY119" s="1">
        <v>0.30666666666666664</v>
      </c>
      <c r="AZ119" s="1">
        <v>0.5</v>
      </c>
      <c r="BA119" s="1">
        <v>0</v>
      </c>
      <c r="BB119" s="1">
        <v>0</v>
      </c>
    </row>
    <row r="120" spans="1:54" x14ac:dyDescent="0.25">
      <c r="A120" s="1">
        <v>0</v>
      </c>
      <c r="B120" s="1">
        <v>0</v>
      </c>
      <c r="C120" s="1">
        <v>0</v>
      </c>
      <c r="D120" s="1">
        <v>0</v>
      </c>
      <c r="E120" s="1">
        <v>0</v>
      </c>
      <c r="F120" s="1">
        <v>0</v>
      </c>
      <c r="G120" s="1">
        <v>0</v>
      </c>
      <c r="H120" s="1">
        <v>0</v>
      </c>
      <c r="I120" s="1">
        <v>0</v>
      </c>
      <c r="J120" s="1">
        <v>0</v>
      </c>
      <c r="K120" s="1">
        <v>0</v>
      </c>
      <c r="L120" s="1">
        <v>0</v>
      </c>
      <c r="M120" s="1">
        <v>0</v>
      </c>
      <c r="N120" s="1">
        <v>0</v>
      </c>
      <c r="O120" s="1">
        <v>0</v>
      </c>
      <c r="P120" s="1">
        <v>0</v>
      </c>
      <c r="Q120" s="1">
        <v>0</v>
      </c>
      <c r="R120" s="1">
        <v>0</v>
      </c>
      <c r="S120" s="1">
        <v>0</v>
      </c>
      <c r="T120" s="1">
        <v>0</v>
      </c>
      <c r="U120" s="1">
        <v>0</v>
      </c>
      <c r="V120" s="1">
        <v>0</v>
      </c>
      <c r="W120" s="1">
        <v>0</v>
      </c>
      <c r="X120" s="1">
        <v>0</v>
      </c>
      <c r="Y120" s="1">
        <v>0</v>
      </c>
      <c r="Z120" s="1">
        <v>0</v>
      </c>
      <c r="AA120" s="1">
        <v>0</v>
      </c>
      <c r="AB120" s="1">
        <v>0</v>
      </c>
      <c r="AC120" s="1">
        <v>0</v>
      </c>
      <c r="AD120" s="1">
        <v>0</v>
      </c>
      <c r="AE120" s="1">
        <v>0</v>
      </c>
      <c r="AF120" s="1">
        <v>0</v>
      </c>
      <c r="AG120" s="1">
        <v>0</v>
      </c>
      <c r="AH120" s="1">
        <v>0</v>
      </c>
      <c r="AI120" s="1">
        <v>0</v>
      </c>
      <c r="AJ120" s="1">
        <v>0</v>
      </c>
      <c r="AK120" s="1">
        <v>0</v>
      </c>
      <c r="AL120" s="1">
        <v>0</v>
      </c>
      <c r="AM120" s="1">
        <v>0</v>
      </c>
      <c r="AN120" s="1">
        <v>0</v>
      </c>
      <c r="AO120" s="1">
        <v>0</v>
      </c>
      <c r="AP120" s="1">
        <v>0</v>
      </c>
      <c r="AQ120" s="1">
        <v>0.1368421052631579</v>
      </c>
      <c r="AR120" s="1">
        <v>0.21052631578947367</v>
      </c>
      <c r="AS120" s="1">
        <v>0.15789473684210525</v>
      </c>
      <c r="AT120" s="1">
        <v>0.33684210526315789</v>
      </c>
      <c r="AU120" s="1">
        <v>0.44210526315789472</v>
      </c>
      <c r="AV120" s="1">
        <v>0.38947368421052631</v>
      </c>
      <c r="AW120" s="1">
        <v>0.17894736842105263</v>
      </c>
      <c r="AX120" s="1">
        <v>0.49473684210526314</v>
      </c>
      <c r="AY120" s="1">
        <v>0.33684210526315789</v>
      </c>
      <c r="AZ120" s="1">
        <v>0.5368421052631579</v>
      </c>
      <c r="BA120" s="1">
        <v>0</v>
      </c>
      <c r="BB120" s="1">
        <v>0</v>
      </c>
    </row>
    <row r="121" spans="1:54" x14ac:dyDescent="0.25">
      <c r="A121" s="1">
        <v>0</v>
      </c>
      <c r="B121" s="1">
        <v>0</v>
      </c>
      <c r="C121" s="1">
        <v>0</v>
      </c>
      <c r="D121" s="1">
        <v>0</v>
      </c>
      <c r="E121" s="1">
        <v>0</v>
      </c>
      <c r="F121" s="1">
        <v>0</v>
      </c>
      <c r="G121" s="1">
        <v>0</v>
      </c>
      <c r="H121" s="1">
        <v>0</v>
      </c>
      <c r="I121" s="1">
        <v>0</v>
      </c>
      <c r="J121" s="1">
        <v>0</v>
      </c>
      <c r="K121" s="1">
        <v>0</v>
      </c>
      <c r="L121" s="1">
        <v>0</v>
      </c>
      <c r="M121" s="1">
        <v>0</v>
      </c>
      <c r="N121" s="1">
        <v>0</v>
      </c>
      <c r="O121" s="1">
        <v>0</v>
      </c>
      <c r="P121" s="1">
        <v>0</v>
      </c>
      <c r="Q121" s="1">
        <v>0</v>
      </c>
      <c r="R121" s="1">
        <v>0</v>
      </c>
      <c r="S121" s="1">
        <v>0</v>
      </c>
      <c r="T121" s="1">
        <v>0</v>
      </c>
      <c r="U121" s="1">
        <v>0</v>
      </c>
      <c r="V121" s="1">
        <v>0</v>
      </c>
      <c r="W121" s="1">
        <v>0</v>
      </c>
      <c r="X121" s="1">
        <v>0</v>
      </c>
      <c r="Y121" s="1">
        <v>0</v>
      </c>
      <c r="Z121" s="1">
        <v>0</v>
      </c>
      <c r="AA121" s="1">
        <v>0</v>
      </c>
      <c r="AB121" s="1">
        <v>0</v>
      </c>
      <c r="AC121" s="1">
        <v>0</v>
      </c>
      <c r="AD121" s="1">
        <v>0</v>
      </c>
      <c r="AE121" s="1">
        <v>0</v>
      </c>
      <c r="AF121" s="1">
        <v>0</v>
      </c>
      <c r="AG121" s="1">
        <v>0</v>
      </c>
      <c r="AH121" s="1">
        <v>0</v>
      </c>
      <c r="AI121" s="1">
        <v>0</v>
      </c>
      <c r="AJ121" s="1">
        <v>0</v>
      </c>
      <c r="AK121" s="1">
        <v>0</v>
      </c>
      <c r="AL121" s="1">
        <v>0</v>
      </c>
      <c r="AM121" s="1">
        <v>0</v>
      </c>
      <c r="AN121" s="1">
        <v>0</v>
      </c>
      <c r="AO121" s="1">
        <v>0</v>
      </c>
      <c r="AP121" s="1">
        <v>0</v>
      </c>
      <c r="AQ121" s="1">
        <v>0.1728395061728395</v>
      </c>
      <c r="AR121" s="1">
        <v>0.18518518518518517</v>
      </c>
      <c r="AS121" s="1">
        <v>0.13580246913580246</v>
      </c>
      <c r="AT121" s="1">
        <v>0.38271604938271603</v>
      </c>
      <c r="AU121" s="1">
        <v>0.4567901234567901</v>
      </c>
      <c r="AV121" s="1">
        <v>0.35802469135802467</v>
      </c>
      <c r="AW121" s="1">
        <v>0.22500000000000001</v>
      </c>
      <c r="AX121" s="1">
        <v>0.46250000000000002</v>
      </c>
      <c r="AY121" s="1">
        <v>0.27500000000000002</v>
      </c>
      <c r="AZ121" s="1">
        <v>0.51249999999999996</v>
      </c>
      <c r="BA121" s="1">
        <v>0</v>
      </c>
      <c r="BB121" s="1">
        <v>0</v>
      </c>
    </row>
    <row r="122" spans="1:54" x14ac:dyDescent="0.25">
      <c r="A122" s="1">
        <v>0</v>
      </c>
      <c r="B122" s="1">
        <v>0</v>
      </c>
      <c r="C122" s="1">
        <v>0</v>
      </c>
      <c r="D122" s="1">
        <v>0</v>
      </c>
      <c r="E122" s="1">
        <v>0</v>
      </c>
      <c r="F122" s="1">
        <v>0</v>
      </c>
      <c r="G122" s="1">
        <v>0</v>
      </c>
      <c r="H122" s="1">
        <v>0</v>
      </c>
      <c r="I122" s="1">
        <v>0</v>
      </c>
      <c r="J122" s="1">
        <v>0</v>
      </c>
      <c r="K122" s="1">
        <v>0</v>
      </c>
      <c r="L122" s="1">
        <v>0</v>
      </c>
      <c r="M122" s="1">
        <v>0</v>
      </c>
      <c r="N122" s="1">
        <v>0</v>
      </c>
      <c r="O122" s="1">
        <v>0</v>
      </c>
      <c r="P122" s="1">
        <v>0</v>
      </c>
      <c r="Q122" s="1">
        <v>0</v>
      </c>
      <c r="R122" s="1">
        <v>0</v>
      </c>
      <c r="S122" s="1">
        <v>0</v>
      </c>
      <c r="T122" s="1">
        <v>0</v>
      </c>
      <c r="U122" s="1">
        <v>0</v>
      </c>
      <c r="V122" s="1">
        <v>0</v>
      </c>
      <c r="W122" s="1">
        <v>0</v>
      </c>
      <c r="X122" s="1">
        <v>0</v>
      </c>
      <c r="Y122" s="1">
        <v>0</v>
      </c>
      <c r="Z122" s="1">
        <v>0</v>
      </c>
      <c r="AA122" s="1">
        <v>0</v>
      </c>
      <c r="AB122" s="1">
        <v>0</v>
      </c>
      <c r="AC122" s="1">
        <v>0</v>
      </c>
      <c r="AD122" s="1">
        <v>0</v>
      </c>
      <c r="AE122" s="1">
        <v>0</v>
      </c>
      <c r="AF122" s="1">
        <v>0</v>
      </c>
      <c r="AG122" s="1">
        <v>0</v>
      </c>
      <c r="AH122" s="1">
        <v>0</v>
      </c>
      <c r="AI122" s="1">
        <v>0</v>
      </c>
      <c r="AJ122" s="1">
        <v>0</v>
      </c>
      <c r="AK122" s="1">
        <v>0</v>
      </c>
      <c r="AL122" s="1">
        <v>0</v>
      </c>
      <c r="AM122" s="1">
        <v>0</v>
      </c>
      <c r="AN122" s="1">
        <v>0</v>
      </c>
      <c r="AO122" s="1">
        <v>0</v>
      </c>
      <c r="AP122" s="1">
        <v>0</v>
      </c>
      <c r="AQ122" s="1">
        <v>0.13725490196078433</v>
      </c>
      <c r="AR122" s="1">
        <v>0.17647058823529413</v>
      </c>
      <c r="AS122" s="1">
        <v>0.13725490196078433</v>
      </c>
      <c r="AT122" s="1">
        <v>0.21568627450980393</v>
      </c>
      <c r="AU122" s="1">
        <v>0.39215686274509803</v>
      </c>
      <c r="AV122" s="1">
        <v>0.45098039215686275</v>
      </c>
      <c r="AW122" s="1">
        <v>0.17647058823529413</v>
      </c>
      <c r="AX122" s="1">
        <v>0.43137254901960786</v>
      </c>
      <c r="AY122" s="1">
        <v>0.29411764705882354</v>
      </c>
      <c r="AZ122" s="1">
        <v>0.5490196078431373</v>
      </c>
      <c r="BA122" s="1">
        <v>0</v>
      </c>
      <c r="BB122" s="1">
        <v>0</v>
      </c>
    </row>
    <row r="123" spans="1:54" x14ac:dyDescent="0.25">
      <c r="A123" s="1">
        <v>0</v>
      </c>
      <c r="B123" s="1">
        <v>0</v>
      </c>
      <c r="C123" s="1">
        <v>0</v>
      </c>
      <c r="D123" s="1">
        <v>0</v>
      </c>
      <c r="E123" s="1">
        <v>0</v>
      </c>
      <c r="F123" s="1">
        <v>0</v>
      </c>
      <c r="G123" s="1">
        <v>0</v>
      </c>
      <c r="H123" s="1">
        <v>0</v>
      </c>
      <c r="I123" s="1">
        <v>0</v>
      </c>
      <c r="J123" s="1">
        <v>0</v>
      </c>
      <c r="K123" s="1">
        <v>0</v>
      </c>
      <c r="L123" s="1">
        <v>0</v>
      </c>
      <c r="M123" s="1">
        <v>0</v>
      </c>
      <c r="N123" s="1">
        <v>0</v>
      </c>
      <c r="O123" s="1">
        <v>0</v>
      </c>
      <c r="P123" s="1">
        <v>0</v>
      </c>
      <c r="Q123" s="1">
        <v>0</v>
      </c>
      <c r="R123" s="1">
        <v>0</v>
      </c>
      <c r="S123" s="1">
        <v>0</v>
      </c>
      <c r="T123" s="1">
        <v>0</v>
      </c>
      <c r="U123" s="1">
        <v>0</v>
      </c>
      <c r="V123" s="1">
        <v>0</v>
      </c>
      <c r="W123" s="1">
        <v>0</v>
      </c>
      <c r="X123" s="1">
        <v>0</v>
      </c>
      <c r="Y123" s="1">
        <v>0</v>
      </c>
      <c r="Z123" s="1">
        <v>0</v>
      </c>
      <c r="AA123" s="1">
        <v>0</v>
      </c>
      <c r="AB123" s="1">
        <v>0</v>
      </c>
      <c r="AC123" s="1">
        <v>0</v>
      </c>
      <c r="AD123" s="1">
        <v>0</v>
      </c>
      <c r="AE123" s="1">
        <v>0</v>
      </c>
      <c r="AF123" s="1">
        <v>0</v>
      </c>
      <c r="AG123" s="1">
        <v>0</v>
      </c>
      <c r="AH123" s="1">
        <v>0</v>
      </c>
      <c r="AI123" s="1">
        <v>0</v>
      </c>
      <c r="AJ123" s="1">
        <v>0</v>
      </c>
      <c r="AK123" s="1">
        <v>0</v>
      </c>
      <c r="AL123" s="1">
        <v>0</v>
      </c>
      <c r="AM123" s="1">
        <v>0</v>
      </c>
      <c r="AN123" s="1">
        <v>0</v>
      </c>
      <c r="AO123" s="1">
        <v>0</v>
      </c>
      <c r="AP123" s="1">
        <v>0</v>
      </c>
      <c r="AQ123" s="1">
        <v>0.18367346938775511</v>
      </c>
      <c r="AR123" s="1">
        <v>0.12244897959183673</v>
      </c>
      <c r="AS123" s="1">
        <v>2.0408163265306121E-2</v>
      </c>
      <c r="AT123" s="1">
        <v>0.2857142857142857</v>
      </c>
      <c r="AU123" s="1">
        <v>0.42857142857142855</v>
      </c>
      <c r="AV123" s="1">
        <v>0.53061224489795922</v>
      </c>
      <c r="AW123" s="1">
        <v>0.16326530612244897</v>
      </c>
      <c r="AX123" s="1">
        <v>0.40816326530612246</v>
      </c>
      <c r="AY123" s="1">
        <v>0.26530612244897961</v>
      </c>
      <c r="AZ123" s="1">
        <v>0.48979591836734693</v>
      </c>
      <c r="BA123" s="1">
        <v>0</v>
      </c>
      <c r="BB123" s="1">
        <v>0</v>
      </c>
    </row>
    <row r="124" spans="1:54" x14ac:dyDescent="0.25">
      <c r="A124" s="1">
        <v>0</v>
      </c>
      <c r="B124" s="1">
        <v>0</v>
      </c>
      <c r="C124" s="1">
        <v>0</v>
      </c>
      <c r="D124" s="1">
        <v>0</v>
      </c>
      <c r="E124" s="1">
        <v>0</v>
      </c>
      <c r="F124" s="1">
        <v>0</v>
      </c>
      <c r="G124" s="1">
        <v>0</v>
      </c>
      <c r="H124" s="1">
        <v>0</v>
      </c>
      <c r="I124" s="1">
        <v>0</v>
      </c>
      <c r="J124" s="1">
        <v>0</v>
      </c>
      <c r="K124" s="1">
        <v>0</v>
      </c>
      <c r="L124" s="1">
        <v>0</v>
      </c>
      <c r="M124" s="1">
        <v>0</v>
      </c>
      <c r="N124" s="1">
        <v>0</v>
      </c>
      <c r="O124" s="1">
        <v>0</v>
      </c>
      <c r="P124" s="1">
        <v>0</v>
      </c>
      <c r="Q124" s="1">
        <v>0</v>
      </c>
      <c r="R124" s="1">
        <v>0</v>
      </c>
      <c r="S124" s="1">
        <v>0</v>
      </c>
      <c r="T124" s="1">
        <v>0</v>
      </c>
      <c r="U124" s="1">
        <v>0</v>
      </c>
      <c r="V124" s="1">
        <v>0</v>
      </c>
      <c r="W124" s="1">
        <v>0</v>
      </c>
      <c r="X124" s="1">
        <v>0</v>
      </c>
      <c r="Y124" s="1">
        <v>0</v>
      </c>
      <c r="Z124" s="1">
        <v>0</v>
      </c>
      <c r="AA124" s="1">
        <v>0</v>
      </c>
      <c r="AB124" s="1">
        <v>0</v>
      </c>
      <c r="AC124" s="1">
        <v>0</v>
      </c>
      <c r="AD124" s="1">
        <v>0</v>
      </c>
      <c r="AE124" s="1">
        <v>0</v>
      </c>
      <c r="AF124" s="1">
        <v>0</v>
      </c>
      <c r="AG124" s="1">
        <v>0</v>
      </c>
      <c r="AH124" s="1">
        <v>0</v>
      </c>
      <c r="AI124" s="1">
        <v>0</v>
      </c>
      <c r="AJ124" s="1">
        <v>0</v>
      </c>
      <c r="AK124" s="1">
        <v>0</v>
      </c>
      <c r="AL124" s="1">
        <v>0</v>
      </c>
      <c r="AM124" s="1">
        <v>0</v>
      </c>
      <c r="AN124" s="1">
        <v>0</v>
      </c>
      <c r="AO124" s="1">
        <v>0</v>
      </c>
      <c r="AP124" s="1">
        <v>0</v>
      </c>
      <c r="AQ124" s="1">
        <v>6.8181818181818177E-2</v>
      </c>
      <c r="AR124" s="1">
        <v>0.13636363636363635</v>
      </c>
      <c r="AS124" s="1">
        <v>0.20454545454545456</v>
      </c>
      <c r="AT124" s="1">
        <v>0.22727272727272727</v>
      </c>
      <c r="AU124" s="1">
        <v>0.59090909090909094</v>
      </c>
      <c r="AV124" s="1">
        <v>0.45454545454545453</v>
      </c>
      <c r="AW124" s="1">
        <v>0.15909090909090909</v>
      </c>
      <c r="AX124" s="1">
        <v>0.45454545454545453</v>
      </c>
      <c r="AY124" s="1">
        <v>0.40909090909090912</v>
      </c>
      <c r="AZ124" s="1">
        <v>0.59090909090909094</v>
      </c>
      <c r="BA124" s="1">
        <v>0</v>
      </c>
      <c r="BB124" s="1">
        <v>0</v>
      </c>
    </row>
    <row r="125" spans="1:54" x14ac:dyDescent="0.25">
      <c r="A125" s="1">
        <v>0</v>
      </c>
      <c r="B125" s="1">
        <v>0</v>
      </c>
      <c r="C125" s="1">
        <v>0</v>
      </c>
      <c r="D125" s="1">
        <v>0</v>
      </c>
      <c r="E125" s="1">
        <v>0</v>
      </c>
      <c r="F125" s="1">
        <v>0</v>
      </c>
      <c r="G125" s="1">
        <v>0</v>
      </c>
      <c r="H125" s="1">
        <v>0</v>
      </c>
      <c r="I125" s="1">
        <v>0</v>
      </c>
      <c r="J125" s="1">
        <v>0</v>
      </c>
      <c r="K125" s="1">
        <v>0</v>
      </c>
      <c r="L125" s="1">
        <v>0</v>
      </c>
      <c r="M125" s="1">
        <v>0</v>
      </c>
      <c r="N125" s="1">
        <v>0</v>
      </c>
      <c r="O125" s="1">
        <v>0</v>
      </c>
      <c r="P125" s="1">
        <v>0</v>
      </c>
      <c r="Q125" s="1">
        <v>0</v>
      </c>
      <c r="R125" s="1">
        <v>0</v>
      </c>
      <c r="S125" s="1">
        <v>0</v>
      </c>
      <c r="T125" s="1">
        <v>0</v>
      </c>
      <c r="U125" s="1">
        <v>0</v>
      </c>
      <c r="V125" s="1">
        <v>0</v>
      </c>
      <c r="W125" s="1">
        <v>0</v>
      </c>
      <c r="X125" s="1">
        <v>0</v>
      </c>
      <c r="Y125" s="1">
        <v>0</v>
      </c>
      <c r="Z125" s="1">
        <v>0</v>
      </c>
      <c r="AA125" s="1">
        <v>0</v>
      </c>
      <c r="AB125" s="1">
        <v>0</v>
      </c>
      <c r="AC125" s="1">
        <v>0</v>
      </c>
      <c r="AD125" s="1">
        <v>0</v>
      </c>
      <c r="AE125" s="1">
        <v>0</v>
      </c>
      <c r="AF125" s="1">
        <v>0</v>
      </c>
      <c r="AG125" s="1">
        <v>0</v>
      </c>
      <c r="AH125" s="1">
        <v>0</v>
      </c>
      <c r="AI125" s="1">
        <v>0</v>
      </c>
      <c r="AJ125" s="1">
        <v>0</v>
      </c>
      <c r="AK125" s="1">
        <v>0</v>
      </c>
      <c r="AL125" s="1">
        <v>0</v>
      </c>
      <c r="AM125" s="1">
        <v>0</v>
      </c>
      <c r="AN125" s="1">
        <v>0</v>
      </c>
      <c r="AO125" s="1">
        <v>0</v>
      </c>
      <c r="AP125" s="1">
        <v>0</v>
      </c>
      <c r="AQ125" s="1">
        <v>0.13513513513513514</v>
      </c>
      <c r="AR125" s="1">
        <v>0.13513513513513514</v>
      </c>
      <c r="AS125" s="1">
        <v>0.13513513513513514</v>
      </c>
      <c r="AT125" s="1">
        <v>0.24324324324324326</v>
      </c>
      <c r="AU125" s="1">
        <v>0.3783783783783784</v>
      </c>
      <c r="AV125" s="1">
        <v>0.32432432432432434</v>
      </c>
      <c r="AW125" s="1">
        <v>0.24324324324324326</v>
      </c>
      <c r="AX125" s="1">
        <v>0.3783783783783784</v>
      </c>
      <c r="AY125" s="1">
        <v>0.29729729729729731</v>
      </c>
      <c r="AZ125" s="1">
        <v>0.45945945945945948</v>
      </c>
      <c r="BA125" s="1">
        <v>0</v>
      </c>
      <c r="BB125" s="1">
        <v>0</v>
      </c>
    </row>
    <row r="126" spans="1:54" x14ac:dyDescent="0.25">
      <c r="A126" s="1">
        <v>0</v>
      </c>
      <c r="B126" s="1">
        <v>0</v>
      </c>
      <c r="C126" s="1">
        <v>0</v>
      </c>
      <c r="D126" s="1">
        <v>0</v>
      </c>
      <c r="E126" s="1">
        <v>0</v>
      </c>
      <c r="F126" s="1">
        <v>0</v>
      </c>
      <c r="G126" s="1">
        <v>0</v>
      </c>
      <c r="H126" s="1">
        <v>0</v>
      </c>
      <c r="I126" s="1">
        <v>0</v>
      </c>
      <c r="J126" s="1">
        <v>0</v>
      </c>
      <c r="K126" s="1">
        <v>0</v>
      </c>
      <c r="L126" s="1">
        <v>0</v>
      </c>
      <c r="M126" s="1">
        <v>0</v>
      </c>
      <c r="N126" s="1">
        <v>0</v>
      </c>
      <c r="O126" s="1">
        <v>0</v>
      </c>
      <c r="P126" s="1">
        <v>0</v>
      </c>
      <c r="Q126" s="1">
        <v>0</v>
      </c>
      <c r="R126" s="1">
        <v>0</v>
      </c>
      <c r="S126" s="1">
        <v>0</v>
      </c>
      <c r="T126" s="1">
        <v>0</v>
      </c>
      <c r="U126" s="1">
        <v>0</v>
      </c>
      <c r="V126" s="1">
        <v>0</v>
      </c>
      <c r="W126" s="1">
        <v>0</v>
      </c>
      <c r="X126" s="1">
        <v>0</v>
      </c>
      <c r="Y126" s="1">
        <v>0</v>
      </c>
      <c r="Z126" s="1">
        <v>0</v>
      </c>
      <c r="AA126" s="1">
        <v>0</v>
      </c>
      <c r="AB126" s="1">
        <v>0</v>
      </c>
      <c r="AC126" s="1">
        <v>0</v>
      </c>
      <c r="AD126" s="1">
        <v>0</v>
      </c>
      <c r="AE126" s="1">
        <v>0</v>
      </c>
      <c r="AF126" s="1">
        <v>0</v>
      </c>
      <c r="AG126" s="1">
        <v>0</v>
      </c>
      <c r="AH126" s="1">
        <v>0</v>
      </c>
      <c r="AI126" s="1">
        <v>0</v>
      </c>
      <c r="AJ126" s="1">
        <v>0</v>
      </c>
      <c r="AK126" s="1">
        <v>0</v>
      </c>
      <c r="AL126" s="1">
        <v>0</v>
      </c>
      <c r="AM126" s="1">
        <v>0</v>
      </c>
      <c r="AN126" s="1">
        <v>0</v>
      </c>
      <c r="AO126" s="1">
        <v>0</v>
      </c>
      <c r="AP126" s="1">
        <v>0</v>
      </c>
      <c r="AQ126" s="1">
        <v>0.10526315789473684</v>
      </c>
      <c r="AR126" s="1">
        <v>0.13157894736842105</v>
      </c>
      <c r="AS126" s="1">
        <v>0.28947368421052633</v>
      </c>
      <c r="AT126" s="1">
        <v>0.15789473684210525</v>
      </c>
      <c r="AU126" s="1">
        <v>0.42105263157894735</v>
      </c>
      <c r="AV126" s="1">
        <v>0.47368421052631576</v>
      </c>
      <c r="AW126" s="1">
        <v>0.16216216216216217</v>
      </c>
      <c r="AX126" s="1">
        <v>0.54054054054054057</v>
      </c>
      <c r="AY126" s="1">
        <v>0.32432432432432434</v>
      </c>
      <c r="AZ126" s="1">
        <v>0.43243243243243246</v>
      </c>
      <c r="BA126" s="1">
        <v>0</v>
      </c>
      <c r="BB126" s="1">
        <v>0</v>
      </c>
    </row>
    <row r="127" spans="1:54" x14ac:dyDescent="0.25">
      <c r="A127" s="1">
        <v>0</v>
      </c>
      <c r="B127" s="1">
        <v>0</v>
      </c>
      <c r="C127" s="1">
        <v>0</v>
      </c>
      <c r="D127" s="1">
        <v>0</v>
      </c>
      <c r="E127" s="1">
        <v>0</v>
      </c>
      <c r="F127" s="1">
        <v>0</v>
      </c>
      <c r="G127" s="1">
        <v>0</v>
      </c>
      <c r="H127" s="1">
        <v>0</v>
      </c>
      <c r="I127" s="1">
        <v>0</v>
      </c>
      <c r="J127" s="1">
        <v>0</v>
      </c>
      <c r="K127" s="1">
        <v>0</v>
      </c>
      <c r="L127" s="1">
        <v>0</v>
      </c>
      <c r="M127" s="1">
        <v>0</v>
      </c>
      <c r="N127" s="1">
        <v>0</v>
      </c>
      <c r="O127" s="1">
        <v>0</v>
      </c>
      <c r="P127" s="1">
        <v>0</v>
      </c>
      <c r="Q127" s="1">
        <v>0</v>
      </c>
      <c r="R127" s="1">
        <v>0</v>
      </c>
      <c r="S127" s="1">
        <v>0</v>
      </c>
      <c r="T127" s="1">
        <v>0</v>
      </c>
      <c r="U127" s="1">
        <v>0</v>
      </c>
      <c r="V127" s="1">
        <v>0</v>
      </c>
      <c r="W127" s="1">
        <v>0</v>
      </c>
      <c r="X127" s="1">
        <v>0</v>
      </c>
      <c r="Y127" s="1">
        <v>0</v>
      </c>
      <c r="Z127" s="1">
        <v>0</v>
      </c>
      <c r="AA127" s="1">
        <v>0</v>
      </c>
      <c r="AB127" s="1">
        <v>0</v>
      </c>
      <c r="AC127" s="1">
        <v>0</v>
      </c>
      <c r="AD127" s="1">
        <v>0</v>
      </c>
      <c r="AE127" s="1">
        <v>0</v>
      </c>
      <c r="AF127" s="1">
        <v>0</v>
      </c>
      <c r="AG127" s="1">
        <v>0</v>
      </c>
      <c r="AH127" s="1">
        <v>0</v>
      </c>
      <c r="AI127" s="1">
        <v>0</v>
      </c>
      <c r="AJ127" s="1">
        <v>0</v>
      </c>
      <c r="AK127" s="1">
        <v>0</v>
      </c>
      <c r="AL127" s="1">
        <v>0</v>
      </c>
      <c r="AM127" s="1">
        <v>0</v>
      </c>
      <c r="AN127" s="1">
        <v>0</v>
      </c>
      <c r="AO127" s="1">
        <v>0</v>
      </c>
      <c r="AP127" s="1">
        <v>0</v>
      </c>
      <c r="AQ127" s="1">
        <v>0.14285714285714285</v>
      </c>
      <c r="AR127" s="1">
        <v>0.17142857142857143</v>
      </c>
      <c r="AS127" s="1">
        <v>0.17142857142857143</v>
      </c>
      <c r="AT127" s="1">
        <v>0.17142857142857143</v>
      </c>
      <c r="AU127" s="1">
        <v>0.37142857142857144</v>
      </c>
      <c r="AV127" s="1">
        <v>0.37142857142857144</v>
      </c>
      <c r="AW127" s="1">
        <v>0.14285714285714285</v>
      </c>
      <c r="AX127" s="1">
        <v>0.4</v>
      </c>
      <c r="AY127" s="1">
        <v>0.37142857142857144</v>
      </c>
      <c r="AZ127" s="1">
        <v>0.54285714285714282</v>
      </c>
      <c r="BA127" s="1">
        <v>0</v>
      </c>
      <c r="BB127" s="1">
        <v>0</v>
      </c>
    </row>
    <row r="128" spans="1:54" x14ac:dyDescent="0.25">
      <c r="A128" s="1">
        <v>0</v>
      </c>
      <c r="B128" s="1">
        <v>0</v>
      </c>
      <c r="C128" s="1">
        <v>0</v>
      </c>
      <c r="D128" s="1">
        <v>0</v>
      </c>
      <c r="E128" s="1">
        <v>0</v>
      </c>
      <c r="F128" s="1">
        <v>0</v>
      </c>
      <c r="G128" s="1">
        <v>0</v>
      </c>
      <c r="H128" s="1">
        <v>0</v>
      </c>
      <c r="I128" s="1">
        <v>0</v>
      </c>
      <c r="J128" s="1">
        <v>0</v>
      </c>
      <c r="K128" s="1">
        <v>0</v>
      </c>
      <c r="L128" s="1">
        <v>0</v>
      </c>
      <c r="M128" s="1">
        <v>0</v>
      </c>
      <c r="N128" s="1">
        <v>0</v>
      </c>
      <c r="O128" s="1">
        <v>0</v>
      </c>
      <c r="P128" s="1">
        <v>0</v>
      </c>
      <c r="Q128" s="1">
        <v>0</v>
      </c>
      <c r="R128" s="1">
        <v>0</v>
      </c>
      <c r="S128" s="1">
        <v>0</v>
      </c>
      <c r="T128" s="1">
        <v>0</v>
      </c>
      <c r="U128" s="1">
        <v>0</v>
      </c>
      <c r="V128" s="1">
        <v>0</v>
      </c>
      <c r="W128" s="1">
        <v>0</v>
      </c>
      <c r="X128" s="1">
        <v>0</v>
      </c>
      <c r="Y128" s="1">
        <v>0</v>
      </c>
      <c r="Z128" s="1">
        <v>0</v>
      </c>
      <c r="AA128" s="1">
        <v>0</v>
      </c>
      <c r="AB128" s="1">
        <v>0</v>
      </c>
      <c r="AC128" s="1">
        <v>0</v>
      </c>
      <c r="AD128" s="1">
        <v>0</v>
      </c>
      <c r="AE128" s="1">
        <v>0</v>
      </c>
      <c r="AF128" s="1">
        <v>0</v>
      </c>
      <c r="AG128" s="1">
        <v>0</v>
      </c>
      <c r="AH128" s="1">
        <v>0</v>
      </c>
      <c r="AI128" s="1">
        <v>0</v>
      </c>
      <c r="AJ128" s="1">
        <v>0</v>
      </c>
      <c r="AK128" s="1">
        <v>0</v>
      </c>
      <c r="AL128" s="1">
        <v>0</v>
      </c>
      <c r="AM128" s="1">
        <v>0</v>
      </c>
      <c r="AN128" s="1">
        <v>0</v>
      </c>
      <c r="AO128" s="1">
        <v>0</v>
      </c>
      <c r="AP128" s="1">
        <v>0</v>
      </c>
      <c r="AQ128" s="1">
        <v>0.14285714285714285</v>
      </c>
      <c r="AR128" s="1">
        <v>0.23809523809523808</v>
      </c>
      <c r="AS128" s="1">
        <v>0.19047619047619047</v>
      </c>
      <c r="AT128" s="1">
        <v>0.14285714285714285</v>
      </c>
      <c r="AU128" s="1">
        <v>0.38095238095238093</v>
      </c>
      <c r="AV128" s="1">
        <v>0.52380952380952384</v>
      </c>
      <c r="AW128" s="1">
        <v>4.7619047619047616E-2</v>
      </c>
      <c r="AX128" s="1">
        <v>0.38095238095238093</v>
      </c>
      <c r="AY128" s="1">
        <v>0.19047619047619047</v>
      </c>
      <c r="AZ128" s="1">
        <v>0.23809523809523808</v>
      </c>
      <c r="BA128" s="1">
        <v>0</v>
      </c>
      <c r="BB128" s="1">
        <v>0</v>
      </c>
    </row>
    <row r="129" spans="1:54" x14ac:dyDescent="0.25">
      <c r="A129" s="1">
        <v>0</v>
      </c>
      <c r="B129" s="1">
        <v>0</v>
      </c>
      <c r="C129" s="1">
        <v>0</v>
      </c>
      <c r="D129" s="1">
        <v>0</v>
      </c>
      <c r="E129" s="1">
        <v>0</v>
      </c>
      <c r="F129" s="1">
        <v>0</v>
      </c>
      <c r="G129" s="1">
        <v>0</v>
      </c>
      <c r="H129" s="1">
        <v>0</v>
      </c>
      <c r="I129" s="1">
        <v>0</v>
      </c>
      <c r="J129" s="1">
        <v>0</v>
      </c>
      <c r="K129" s="1">
        <v>0</v>
      </c>
      <c r="L129" s="1">
        <v>0</v>
      </c>
      <c r="M129" s="1">
        <v>0</v>
      </c>
      <c r="N129" s="1">
        <v>0</v>
      </c>
      <c r="O129" s="1">
        <v>0</v>
      </c>
      <c r="P129" s="1">
        <v>0</v>
      </c>
      <c r="Q129" s="1">
        <v>0</v>
      </c>
      <c r="R129" s="1">
        <v>0</v>
      </c>
      <c r="S129" s="1">
        <v>0</v>
      </c>
      <c r="T129" s="1">
        <v>0</v>
      </c>
      <c r="U129" s="1">
        <v>0</v>
      </c>
      <c r="V129" s="1">
        <v>0</v>
      </c>
      <c r="W129" s="1">
        <v>0</v>
      </c>
      <c r="X129" s="1">
        <v>0</v>
      </c>
      <c r="Y129" s="1">
        <v>0</v>
      </c>
      <c r="Z129" s="1">
        <v>0</v>
      </c>
      <c r="AA129" s="1">
        <v>0</v>
      </c>
      <c r="AB129" s="1">
        <v>0</v>
      </c>
      <c r="AC129" s="1">
        <v>0</v>
      </c>
      <c r="AD129" s="1">
        <v>0</v>
      </c>
      <c r="AE129" s="1">
        <v>0</v>
      </c>
      <c r="AF129" s="1">
        <v>0</v>
      </c>
      <c r="AG129" s="1">
        <v>0</v>
      </c>
      <c r="AH129" s="1">
        <v>0</v>
      </c>
      <c r="AI129" s="1">
        <v>0</v>
      </c>
      <c r="AJ129" s="1">
        <v>0</v>
      </c>
      <c r="AK129" s="1">
        <v>0</v>
      </c>
      <c r="AL129" s="1">
        <v>0</v>
      </c>
      <c r="AM129" s="1">
        <v>0</v>
      </c>
      <c r="AN129" s="1">
        <v>0</v>
      </c>
      <c r="AO129" s="1">
        <v>0</v>
      </c>
      <c r="AP129" s="1">
        <v>0</v>
      </c>
      <c r="AQ129" s="1">
        <v>0.2</v>
      </c>
      <c r="AR129" s="1">
        <v>0.25</v>
      </c>
      <c r="AS129" s="1">
        <v>0.25</v>
      </c>
      <c r="AT129" s="1">
        <v>0.25</v>
      </c>
      <c r="AU129" s="1">
        <v>0.25</v>
      </c>
      <c r="AV129" s="1">
        <v>0.25</v>
      </c>
      <c r="AW129" s="1">
        <v>0.25</v>
      </c>
      <c r="AX129" s="1">
        <v>0.5</v>
      </c>
      <c r="AY129" s="1">
        <v>0.25</v>
      </c>
      <c r="AZ129" s="1">
        <v>0.25</v>
      </c>
      <c r="BA129" s="1">
        <v>0</v>
      </c>
      <c r="BB129" s="1">
        <v>0</v>
      </c>
    </row>
    <row r="130" spans="1:54" x14ac:dyDescent="0.25">
      <c r="A130" s="1">
        <v>0</v>
      </c>
      <c r="B130" s="1">
        <v>0</v>
      </c>
      <c r="C130" s="1">
        <v>0</v>
      </c>
      <c r="D130" s="1">
        <v>0</v>
      </c>
      <c r="E130" s="1">
        <v>0</v>
      </c>
      <c r="F130" s="1">
        <v>0</v>
      </c>
      <c r="G130" s="1">
        <v>0</v>
      </c>
      <c r="H130" s="1">
        <v>0</v>
      </c>
      <c r="I130" s="1">
        <v>0</v>
      </c>
      <c r="J130" s="1">
        <v>0</v>
      </c>
      <c r="K130" s="1">
        <v>0</v>
      </c>
      <c r="L130" s="1">
        <v>0</v>
      </c>
      <c r="M130" s="1">
        <v>0</v>
      </c>
      <c r="N130" s="1">
        <v>0</v>
      </c>
      <c r="O130" s="1">
        <v>0</v>
      </c>
      <c r="P130" s="1">
        <v>0</v>
      </c>
      <c r="Q130" s="1">
        <v>0</v>
      </c>
      <c r="R130" s="1">
        <v>0</v>
      </c>
      <c r="S130" s="1">
        <v>0</v>
      </c>
      <c r="T130" s="1">
        <v>0</v>
      </c>
      <c r="U130" s="1">
        <v>0</v>
      </c>
      <c r="V130" s="1">
        <v>0</v>
      </c>
      <c r="W130" s="1">
        <v>0</v>
      </c>
      <c r="X130" s="1">
        <v>0</v>
      </c>
      <c r="Y130" s="1">
        <v>0</v>
      </c>
      <c r="Z130" s="1">
        <v>0</v>
      </c>
      <c r="AA130" s="1">
        <v>0</v>
      </c>
      <c r="AB130" s="1">
        <v>0</v>
      </c>
      <c r="AC130" s="1">
        <v>1</v>
      </c>
      <c r="AD130" s="1">
        <v>1</v>
      </c>
      <c r="AE130" s="1">
        <v>0</v>
      </c>
      <c r="AF130" s="1">
        <v>0</v>
      </c>
      <c r="AG130" s="1">
        <v>0</v>
      </c>
      <c r="AH130" s="1">
        <v>0</v>
      </c>
      <c r="AI130" s="1">
        <v>0</v>
      </c>
      <c r="AJ130" s="1">
        <v>1</v>
      </c>
      <c r="AK130" s="1">
        <v>1</v>
      </c>
      <c r="AL130" s="1">
        <v>1</v>
      </c>
      <c r="AM130" s="1">
        <v>0</v>
      </c>
      <c r="AN130" s="1">
        <v>0</v>
      </c>
      <c r="AO130" s="1">
        <v>0</v>
      </c>
      <c r="AP130" s="1">
        <v>0</v>
      </c>
      <c r="AQ130" s="1">
        <v>0</v>
      </c>
      <c r="AR130" s="1">
        <v>0</v>
      </c>
      <c r="AS130" s="1">
        <v>0</v>
      </c>
      <c r="AT130" s="1">
        <v>0</v>
      </c>
      <c r="AU130" s="1">
        <v>0</v>
      </c>
      <c r="AV130" s="1">
        <v>0</v>
      </c>
      <c r="AW130" s="1">
        <v>0</v>
      </c>
      <c r="AX130" s="1">
        <v>0</v>
      </c>
      <c r="AY130" s="1">
        <v>0</v>
      </c>
      <c r="AZ130" s="1">
        <v>0</v>
      </c>
      <c r="BA130" s="1">
        <v>0</v>
      </c>
      <c r="BB130" s="1">
        <v>0</v>
      </c>
    </row>
    <row r="131" spans="1:54" x14ac:dyDescent="0.25">
      <c r="A131" s="1">
        <v>0</v>
      </c>
      <c r="B131" s="1">
        <v>0</v>
      </c>
      <c r="C131" s="1">
        <v>0</v>
      </c>
      <c r="D131" s="1">
        <v>0</v>
      </c>
      <c r="E131" s="1">
        <v>0</v>
      </c>
      <c r="F131" s="1">
        <v>0</v>
      </c>
      <c r="G131" s="1">
        <v>0</v>
      </c>
      <c r="H131" s="1">
        <v>0</v>
      </c>
      <c r="I131" s="1">
        <v>0</v>
      </c>
      <c r="J131" s="1">
        <v>0</v>
      </c>
      <c r="K131" s="1">
        <v>0</v>
      </c>
      <c r="L131" s="1">
        <v>0</v>
      </c>
      <c r="M131" s="1">
        <v>0</v>
      </c>
      <c r="N131" s="1">
        <v>0</v>
      </c>
      <c r="O131" s="1">
        <v>0</v>
      </c>
      <c r="P131" s="1">
        <v>0</v>
      </c>
      <c r="Q131" s="1">
        <v>0</v>
      </c>
      <c r="R131" s="1">
        <v>0</v>
      </c>
      <c r="S131" s="1">
        <v>0</v>
      </c>
      <c r="T131" s="1">
        <v>0</v>
      </c>
      <c r="U131" s="1">
        <v>0</v>
      </c>
      <c r="V131" s="1">
        <v>0</v>
      </c>
      <c r="W131" s="1">
        <v>0</v>
      </c>
      <c r="X131" s="1">
        <v>0</v>
      </c>
      <c r="Y131" s="1">
        <v>0</v>
      </c>
      <c r="Z131" s="1">
        <v>0</v>
      </c>
      <c r="AA131" s="1">
        <v>0</v>
      </c>
      <c r="AB131" s="1">
        <v>0</v>
      </c>
      <c r="AC131" s="1">
        <v>0</v>
      </c>
      <c r="AD131" s="1">
        <v>0</v>
      </c>
      <c r="AE131" s="1">
        <v>0</v>
      </c>
      <c r="AF131" s="1">
        <v>0</v>
      </c>
      <c r="AG131" s="1">
        <v>0</v>
      </c>
      <c r="AH131" s="1">
        <v>0</v>
      </c>
      <c r="AI131" s="1">
        <v>0</v>
      </c>
      <c r="AJ131" s="1">
        <v>0</v>
      </c>
      <c r="AK131" s="1">
        <v>0</v>
      </c>
      <c r="AL131" s="1">
        <v>0</v>
      </c>
      <c r="AM131" s="1">
        <v>0</v>
      </c>
      <c r="AN131" s="1">
        <v>0</v>
      </c>
      <c r="AO131" s="1">
        <v>0</v>
      </c>
      <c r="AP131" s="1">
        <v>0</v>
      </c>
      <c r="AQ131" s="1">
        <v>0</v>
      </c>
      <c r="AR131" s="1">
        <v>0</v>
      </c>
      <c r="AS131" s="1">
        <v>0</v>
      </c>
      <c r="AT131" s="1">
        <v>0</v>
      </c>
      <c r="AU131" s="1">
        <v>0</v>
      </c>
      <c r="AV131" s="1">
        <v>0</v>
      </c>
      <c r="AW131" s="1">
        <v>0</v>
      </c>
      <c r="AX131" s="1">
        <v>0</v>
      </c>
      <c r="AY131" s="1">
        <v>0</v>
      </c>
      <c r="AZ131" s="1">
        <v>0</v>
      </c>
      <c r="BA131" s="1">
        <v>0</v>
      </c>
      <c r="BB131" s="1">
        <v>0</v>
      </c>
    </row>
    <row r="132" spans="1:54" x14ac:dyDescent="0.25">
      <c r="A132" s="1">
        <v>0</v>
      </c>
      <c r="B132" s="1">
        <v>0</v>
      </c>
      <c r="C132" s="1">
        <v>0</v>
      </c>
      <c r="D132" s="1">
        <v>0</v>
      </c>
      <c r="E132" s="1">
        <v>0</v>
      </c>
      <c r="F132" s="1">
        <v>0</v>
      </c>
      <c r="G132" s="1">
        <v>0</v>
      </c>
      <c r="H132" s="1">
        <v>0</v>
      </c>
      <c r="I132" s="1">
        <v>0</v>
      </c>
      <c r="J132" s="1">
        <v>0</v>
      </c>
      <c r="K132" s="1">
        <v>0</v>
      </c>
      <c r="L132" s="1">
        <v>0</v>
      </c>
      <c r="M132" s="1">
        <v>0</v>
      </c>
      <c r="N132" s="1">
        <v>0</v>
      </c>
      <c r="O132" s="1">
        <v>0</v>
      </c>
      <c r="P132" s="1">
        <v>0</v>
      </c>
      <c r="Q132" s="1">
        <v>0</v>
      </c>
      <c r="R132" s="1">
        <v>0</v>
      </c>
      <c r="S132" s="1">
        <v>0</v>
      </c>
      <c r="T132" s="1">
        <v>0</v>
      </c>
      <c r="U132" s="1">
        <v>0</v>
      </c>
      <c r="V132" s="1">
        <v>0</v>
      </c>
      <c r="W132" s="1">
        <v>0</v>
      </c>
      <c r="X132" s="1">
        <v>0</v>
      </c>
      <c r="Y132" s="1">
        <v>0</v>
      </c>
      <c r="Z132" s="1">
        <v>0</v>
      </c>
      <c r="AA132" s="1">
        <v>0</v>
      </c>
      <c r="AB132" s="1">
        <v>0</v>
      </c>
      <c r="AC132" s="1">
        <v>0</v>
      </c>
      <c r="AD132" s="1">
        <v>0</v>
      </c>
      <c r="AE132" s="1">
        <v>0</v>
      </c>
      <c r="AF132" s="1">
        <v>0</v>
      </c>
      <c r="AG132" s="1">
        <v>0</v>
      </c>
      <c r="AH132" s="1">
        <v>0</v>
      </c>
      <c r="AI132" s="1">
        <v>0</v>
      </c>
      <c r="AJ132" s="1">
        <v>0</v>
      </c>
      <c r="AK132" s="1">
        <v>0</v>
      </c>
      <c r="AL132" s="1">
        <v>0</v>
      </c>
      <c r="AM132" s="1">
        <v>0</v>
      </c>
      <c r="AN132" s="1">
        <v>0</v>
      </c>
      <c r="AO132" s="1">
        <v>0</v>
      </c>
      <c r="AP132" s="1">
        <v>0</v>
      </c>
      <c r="AQ132" s="1">
        <v>0</v>
      </c>
      <c r="AR132" s="1">
        <v>1</v>
      </c>
      <c r="AS132" s="1">
        <v>1</v>
      </c>
      <c r="AT132" s="1">
        <v>0</v>
      </c>
      <c r="AU132" s="1">
        <v>1</v>
      </c>
      <c r="AV132" s="1">
        <v>0</v>
      </c>
      <c r="AW132" s="1">
        <v>0</v>
      </c>
      <c r="AX132" s="1">
        <v>1</v>
      </c>
      <c r="AY132" s="1">
        <v>0</v>
      </c>
      <c r="AZ132" s="1">
        <v>1</v>
      </c>
      <c r="BA132" s="1">
        <v>0</v>
      </c>
      <c r="BB132" s="1">
        <v>0</v>
      </c>
    </row>
    <row r="133" spans="1:54" x14ac:dyDescent="0.25">
      <c r="A133" s="1">
        <v>0</v>
      </c>
      <c r="B133" s="1">
        <v>0</v>
      </c>
      <c r="C133" s="1">
        <v>0</v>
      </c>
      <c r="D133" s="1">
        <v>0</v>
      </c>
      <c r="E133" s="1">
        <v>0</v>
      </c>
      <c r="F133" s="1">
        <v>0</v>
      </c>
      <c r="G133" s="1">
        <v>0</v>
      </c>
      <c r="H133" s="1">
        <v>0</v>
      </c>
      <c r="I133" s="1">
        <v>0</v>
      </c>
      <c r="J133" s="1">
        <v>0</v>
      </c>
      <c r="K133" s="1">
        <v>0</v>
      </c>
      <c r="L133" s="1">
        <v>0</v>
      </c>
      <c r="M133" s="1">
        <v>0</v>
      </c>
      <c r="N133" s="1">
        <v>0</v>
      </c>
      <c r="O133" s="1">
        <v>0</v>
      </c>
      <c r="P133" s="1">
        <v>0</v>
      </c>
      <c r="Q133" s="1">
        <v>0</v>
      </c>
      <c r="R133" s="1">
        <v>0</v>
      </c>
      <c r="S133" s="1">
        <v>0</v>
      </c>
      <c r="T133" s="1">
        <v>0</v>
      </c>
      <c r="U133" s="1">
        <v>0</v>
      </c>
      <c r="V133" s="1">
        <v>0</v>
      </c>
      <c r="W133" s="1">
        <v>0</v>
      </c>
      <c r="X133" s="1">
        <v>0</v>
      </c>
      <c r="Y133" s="1">
        <v>0</v>
      </c>
      <c r="Z133" s="1">
        <v>0</v>
      </c>
      <c r="AA133" s="1">
        <v>0</v>
      </c>
      <c r="AB133" s="1">
        <v>0</v>
      </c>
      <c r="AC133" s="1">
        <v>0</v>
      </c>
      <c r="AD133" s="1">
        <v>0</v>
      </c>
      <c r="AE133" s="1">
        <v>0</v>
      </c>
      <c r="AF133" s="1">
        <v>0</v>
      </c>
      <c r="AG133" s="1">
        <v>0</v>
      </c>
      <c r="AH133" s="1">
        <v>0</v>
      </c>
      <c r="AI133" s="1">
        <v>0</v>
      </c>
      <c r="AJ133" s="1">
        <v>0</v>
      </c>
      <c r="AK133" s="1">
        <v>0</v>
      </c>
      <c r="AL133" s="1">
        <v>0</v>
      </c>
      <c r="AM133" s="1">
        <v>0</v>
      </c>
      <c r="AN133" s="1">
        <v>0</v>
      </c>
      <c r="AO133" s="1">
        <v>0</v>
      </c>
      <c r="AP133" s="1">
        <v>0</v>
      </c>
      <c r="AQ133" s="1">
        <v>0</v>
      </c>
      <c r="AR133" s="1">
        <v>0</v>
      </c>
      <c r="AS133" s="1">
        <v>0</v>
      </c>
      <c r="AT133" s="1">
        <v>0</v>
      </c>
      <c r="AU133" s="1">
        <v>0</v>
      </c>
      <c r="AV133" s="1">
        <v>0</v>
      </c>
      <c r="AW133" s="1">
        <v>0</v>
      </c>
      <c r="AX133" s="1">
        <v>0</v>
      </c>
      <c r="AY133" s="1">
        <v>0</v>
      </c>
      <c r="AZ133" s="1">
        <v>0</v>
      </c>
      <c r="BA133" s="1">
        <v>0</v>
      </c>
      <c r="BB133" s="1">
        <v>0</v>
      </c>
    </row>
    <row r="134" spans="1:54" x14ac:dyDescent="0.25">
      <c r="A134" s="1">
        <v>0</v>
      </c>
      <c r="B134" s="1">
        <v>0</v>
      </c>
      <c r="C134" s="1">
        <v>0</v>
      </c>
      <c r="D134" s="1">
        <v>0</v>
      </c>
      <c r="E134" s="1">
        <v>0</v>
      </c>
      <c r="F134" s="1">
        <v>0</v>
      </c>
      <c r="G134" s="1">
        <v>0</v>
      </c>
      <c r="H134" s="1">
        <v>0</v>
      </c>
      <c r="I134" s="1">
        <v>0</v>
      </c>
      <c r="J134" s="1">
        <v>0</v>
      </c>
      <c r="K134" s="1">
        <v>0</v>
      </c>
      <c r="L134" s="1">
        <v>0</v>
      </c>
      <c r="M134" s="1">
        <v>0</v>
      </c>
      <c r="N134" s="1">
        <v>0</v>
      </c>
      <c r="O134" s="1">
        <v>0</v>
      </c>
      <c r="P134" s="1">
        <v>0</v>
      </c>
      <c r="Q134" s="1">
        <v>0</v>
      </c>
      <c r="R134" s="1">
        <v>0</v>
      </c>
      <c r="S134" s="1">
        <v>0</v>
      </c>
      <c r="T134" s="1">
        <v>0</v>
      </c>
      <c r="U134" s="1">
        <v>0</v>
      </c>
      <c r="V134" s="1">
        <v>0</v>
      </c>
      <c r="W134" s="1">
        <v>0</v>
      </c>
      <c r="X134" s="1">
        <v>0</v>
      </c>
      <c r="Y134" s="1">
        <v>0</v>
      </c>
      <c r="Z134" s="1">
        <v>0</v>
      </c>
      <c r="AA134" s="1">
        <v>0</v>
      </c>
      <c r="AB134" s="1">
        <v>0</v>
      </c>
      <c r="AC134" s="1">
        <v>0</v>
      </c>
      <c r="AD134" s="1">
        <v>0</v>
      </c>
      <c r="AE134" s="1">
        <v>0</v>
      </c>
      <c r="AF134" s="1">
        <v>0</v>
      </c>
      <c r="AG134" s="1">
        <v>0</v>
      </c>
      <c r="AH134" s="1">
        <v>0</v>
      </c>
      <c r="AI134" s="1">
        <v>0</v>
      </c>
      <c r="AJ134" s="1">
        <v>0</v>
      </c>
      <c r="AK134" s="1">
        <v>0</v>
      </c>
      <c r="AL134" s="1">
        <v>0</v>
      </c>
      <c r="AM134" s="1">
        <v>0</v>
      </c>
      <c r="AN134" s="1">
        <v>0</v>
      </c>
      <c r="AO134" s="1">
        <v>0</v>
      </c>
      <c r="AP134" s="1">
        <v>0</v>
      </c>
      <c r="AQ134" s="1">
        <v>0</v>
      </c>
      <c r="AR134" s="1">
        <v>0</v>
      </c>
      <c r="AS134" s="1">
        <v>0</v>
      </c>
      <c r="AT134" s="1">
        <v>0</v>
      </c>
      <c r="AU134" s="1">
        <v>0</v>
      </c>
      <c r="AV134" s="1">
        <v>0</v>
      </c>
      <c r="AW134" s="1">
        <v>0</v>
      </c>
      <c r="AX134" s="1">
        <v>0</v>
      </c>
      <c r="AY134" s="1">
        <v>0</v>
      </c>
      <c r="AZ134" s="1">
        <v>0</v>
      </c>
      <c r="BA134" s="1">
        <v>0</v>
      </c>
      <c r="BB134" s="1">
        <v>0</v>
      </c>
    </row>
    <row r="135" spans="1:54" x14ac:dyDescent="0.25">
      <c r="A135" s="1">
        <v>0</v>
      </c>
      <c r="B135" s="1">
        <v>0</v>
      </c>
      <c r="C135" s="1">
        <v>0</v>
      </c>
      <c r="D135" s="1">
        <v>0</v>
      </c>
      <c r="E135" s="1">
        <v>0</v>
      </c>
      <c r="F135" s="1">
        <v>0</v>
      </c>
      <c r="G135" s="1">
        <v>0</v>
      </c>
      <c r="H135" s="1">
        <v>0</v>
      </c>
      <c r="I135" s="1">
        <v>0</v>
      </c>
      <c r="J135" s="1">
        <v>0</v>
      </c>
      <c r="K135" s="1">
        <v>0</v>
      </c>
      <c r="L135" s="1">
        <v>0</v>
      </c>
      <c r="M135" s="1">
        <v>0</v>
      </c>
      <c r="N135" s="1">
        <v>0</v>
      </c>
      <c r="O135" s="1">
        <v>0</v>
      </c>
      <c r="P135" s="1">
        <v>0</v>
      </c>
      <c r="Q135" s="1">
        <v>0</v>
      </c>
      <c r="R135" s="1">
        <v>0</v>
      </c>
      <c r="S135" s="1">
        <v>0</v>
      </c>
      <c r="T135" s="1">
        <v>0</v>
      </c>
      <c r="U135" s="1">
        <v>0</v>
      </c>
      <c r="V135" s="1">
        <v>0</v>
      </c>
      <c r="W135" s="1">
        <v>0</v>
      </c>
      <c r="X135" s="1">
        <v>0</v>
      </c>
      <c r="Y135" s="1">
        <v>0</v>
      </c>
      <c r="Z135" s="1">
        <v>0</v>
      </c>
      <c r="AA135" s="1">
        <v>0</v>
      </c>
      <c r="AB135" s="1">
        <v>0</v>
      </c>
      <c r="AC135" s="1">
        <v>0</v>
      </c>
      <c r="AD135" s="1">
        <v>0</v>
      </c>
      <c r="AE135" s="1">
        <v>0</v>
      </c>
      <c r="AF135" s="1">
        <v>0</v>
      </c>
      <c r="AG135" s="1">
        <v>0</v>
      </c>
      <c r="AH135" s="1">
        <v>0</v>
      </c>
      <c r="AI135" s="1">
        <v>0</v>
      </c>
      <c r="AJ135" s="1">
        <v>0</v>
      </c>
      <c r="AK135" s="1">
        <v>0</v>
      </c>
      <c r="AL135" s="1">
        <v>0</v>
      </c>
      <c r="AM135" s="1">
        <v>0</v>
      </c>
      <c r="AN135" s="1">
        <v>0</v>
      </c>
      <c r="AO135" s="1">
        <v>0</v>
      </c>
      <c r="AP135" s="1">
        <v>0</v>
      </c>
      <c r="AQ135" s="1">
        <v>0</v>
      </c>
      <c r="AR135" s="1">
        <v>0</v>
      </c>
      <c r="AS135" s="1">
        <v>0</v>
      </c>
      <c r="AT135" s="1">
        <v>0</v>
      </c>
      <c r="AU135" s="1">
        <v>0</v>
      </c>
      <c r="AV135" s="1">
        <v>0</v>
      </c>
      <c r="AW135" s="1">
        <v>0</v>
      </c>
      <c r="AX135" s="1">
        <v>0</v>
      </c>
      <c r="AY135" s="1">
        <v>0</v>
      </c>
      <c r="AZ135" s="1">
        <v>0</v>
      </c>
      <c r="BA135" s="1">
        <v>0</v>
      </c>
      <c r="BB135" s="1">
        <v>0</v>
      </c>
    </row>
    <row r="138" spans="1:54" x14ac:dyDescent="0.25">
      <c r="A138" s="1" t="s">
        <v>68</v>
      </c>
    </row>
    <row r="139" spans="1:5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row>
    <row r="140" spans="1:5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row>
    <row r="141" spans="1:5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row>
    <row r="142" spans="1:5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row>
    <row r="143" spans="1:54" x14ac:dyDescent="0.25">
      <c r="A143" s="7"/>
      <c r="B143" s="7"/>
      <c r="C143" s="7"/>
      <c r="D143" s="7"/>
      <c r="E143" s="7"/>
      <c r="F143" s="7"/>
      <c r="G143" s="7"/>
      <c r="H143" s="7"/>
      <c r="I143" s="7">
        <v>0.13829787234042554</v>
      </c>
      <c r="J143" s="7">
        <v>3.1914893617021274E-2</v>
      </c>
      <c r="K143" s="7">
        <v>3.1914893617021274E-2</v>
      </c>
      <c r="L143" s="7">
        <v>3.1914893617021274E-2</v>
      </c>
      <c r="M143" s="7">
        <v>1.0638297872340425E-2</v>
      </c>
      <c r="N143" s="7">
        <v>0.25531914893617019</v>
      </c>
      <c r="O143" s="7">
        <v>0.41489361702127658</v>
      </c>
      <c r="P143" s="7">
        <v>0.73404255319148937</v>
      </c>
      <c r="Q143" s="7">
        <v>0.63829787234042556</v>
      </c>
      <c r="R143" s="7">
        <v>0.72340425531914898</v>
      </c>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row>
    <row r="144" spans="1:54" x14ac:dyDescent="0.25">
      <c r="A144" s="7"/>
      <c r="B144" s="7"/>
      <c r="C144" s="7"/>
      <c r="D144" s="7"/>
      <c r="E144" s="7"/>
      <c r="F144" s="7"/>
      <c r="G144" s="7"/>
      <c r="H144" s="7"/>
      <c r="I144" s="7">
        <v>0.12126537785588752</v>
      </c>
      <c r="J144" s="7">
        <v>2.2261277094317515E-2</v>
      </c>
      <c r="K144" s="7">
        <v>3.1048623315758642E-2</v>
      </c>
      <c r="L144" s="7">
        <v>1.9917984768599881E-2</v>
      </c>
      <c r="M144" s="7">
        <v>8.7873462214411256E-3</v>
      </c>
      <c r="N144" s="7">
        <v>0.18277680140597541</v>
      </c>
      <c r="O144" s="7">
        <v>0.30872876391329818</v>
      </c>
      <c r="P144" s="7">
        <v>0.72114821323960165</v>
      </c>
      <c r="Q144" s="7">
        <v>0.57879320445225546</v>
      </c>
      <c r="R144" s="7">
        <v>0.79261862917398951</v>
      </c>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row>
    <row r="145" spans="1:54" x14ac:dyDescent="0.25">
      <c r="A145" s="7"/>
      <c r="B145" s="7"/>
      <c r="C145" s="7"/>
      <c r="D145" s="7"/>
      <c r="E145" s="7"/>
      <c r="F145" s="7"/>
      <c r="G145" s="7"/>
      <c r="H145" s="7"/>
      <c r="I145" s="7">
        <v>5.4187192118226604E-2</v>
      </c>
      <c r="J145" s="7">
        <v>2.4630541871921183E-2</v>
      </c>
      <c r="K145" s="7">
        <v>4.9261083743842365E-3</v>
      </c>
      <c r="L145" s="7">
        <v>9.852216748768473E-3</v>
      </c>
      <c r="M145" s="7">
        <v>0</v>
      </c>
      <c r="N145" s="7">
        <v>8.8669950738916259E-2</v>
      </c>
      <c r="O145" s="7">
        <v>0.18719211822660098</v>
      </c>
      <c r="P145" s="7">
        <v>0.42857142857142855</v>
      </c>
      <c r="Q145" s="7">
        <v>0.29556650246305421</v>
      </c>
      <c r="R145" s="7">
        <v>0.61083743842364535</v>
      </c>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row>
    <row r="146" spans="1:54" x14ac:dyDescent="0.25">
      <c r="A146" s="7"/>
      <c r="B146" s="7"/>
      <c r="C146" s="7"/>
      <c r="D146" s="7"/>
      <c r="E146" s="7"/>
      <c r="F146" s="7"/>
      <c r="G146" s="7"/>
      <c r="H146" s="7"/>
      <c r="I146" s="7">
        <v>2.9069767441860465E-2</v>
      </c>
      <c r="J146" s="7">
        <v>0</v>
      </c>
      <c r="K146" s="7">
        <v>1.1627906976744186E-2</v>
      </c>
      <c r="L146" s="7">
        <v>5.8139534883720929E-3</v>
      </c>
      <c r="M146" s="7">
        <v>5.8139534883720929E-3</v>
      </c>
      <c r="N146" s="7">
        <v>4.0697674418604654E-2</v>
      </c>
      <c r="O146" s="7">
        <v>5.0505050505050504E-2</v>
      </c>
      <c r="P146" s="7">
        <v>0.20202020202020202</v>
      </c>
      <c r="Q146" s="7">
        <v>7.0707070707070704E-2</v>
      </c>
      <c r="R146" s="7">
        <v>0.29797979797979796</v>
      </c>
      <c r="S146" s="7">
        <v>7.6923076923076927E-2</v>
      </c>
      <c r="T146" s="7">
        <v>0.23076923076923078</v>
      </c>
      <c r="U146" s="7">
        <v>0.34615384615384615</v>
      </c>
      <c r="V146" s="7">
        <v>3.8461538461538464E-2</v>
      </c>
      <c r="W146" s="7">
        <v>0.92307692307692313</v>
      </c>
      <c r="X146" s="7">
        <v>0.38461538461538464</v>
      </c>
      <c r="Y146" s="7"/>
      <c r="Z146" s="7"/>
      <c r="AA146" s="7"/>
      <c r="AB146" s="7"/>
      <c r="AC146" s="7">
        <v>1</v>
      </c>
      <c r="AD146" s="7">
        <v>1</v>
      </c>
      <c r="AE146" s="7">
        <v>1</v>
      </c>
      <c r="AF146" s="7">
        <v>1</v>
      </c>
      <c r="AG146" s="7">
        <v>1</v>
      </c>
      <c r="AH146" s="7">
        <v>1</v>
      </c>
      <c r="AI146" s="7">
        <v>1</v>
      </c>
      <c r="AJ146" s="7">
        <v>1</v>
      </c>
      <c r="AK146" s="7">
        <v>1</v>
      </c>
      <c r="AL146" s="7">
        <v>1</v>
      </c>
      <c r="AM146" s="7"/>
      <c r="AN146" s="7"/>
      <c r="AO146" s="7"/>
      <c r="AP146" s="7"/>
      <c r="AQ146" s="7"/>
      <c r="AR146" s="7"/>
      <c r="AS146" s="7"/>
      <c r="AT146" s="7"/>
      <c r="AU146" s="7"/>
      <c r="AV146" s="7"/>
      <c r="AW146" s="7"/>
      <c r="AX146" s="7"/>
      <c r="AY146" s="7"/>
      <c r="AZ146" s="7"/>
      <c r="BA146" s="7"/>
      <c r="BB146" s="7"/>
    </row>
    <row r="147" spans="1:54" x14ac:dyDescent="0.25">
      <c r="A147" s="7"/>
      <c r="B147" s="7"/>
      <c r="C147" s="7"/>
      <c r="D147" s="7"/>
      <c r="E147" s="7"/>
      <c r="F147" s="7"/>
      <c r="G147" s="7"/>
      <c r="H147" s="7"/>
      <c r="I147" s="7">
        <v>0</v>
      </c>
      <c r="J147" s="7">
        <v>0</v>
      </c>
      <c r="K147" s="7">
        <v>0</v>
      </c>
      <c r="L147" s="7">
        <v>0</v>
      </c>
      <c r="M147" s="7">
        <v>0</v>
      </c>
      <c r="N147" s="7">
        <v>0</v>
      </c>
      <c r="O147" s="7">
        <v>3.046594982078853E-2</v>
      </c>
      <c r="P147" s="7">
        <v>0.1003584229390681</v>
      </c>
      <c r="Q147" s="7">
        <v>4.5400238948626048E-2</v>
      </c>
      <c r="R147" s="7">
        <v>0.18518518518518517</v>
      </c>
      <c r="S147" s="7">
        <v>0.10084033613445378</v>
      </c>
      <c r="T147" s="29">
        <v>0.28151260504201681</v>
      </c>
      <c r="U147" s="7">
        <v>0.20228091236494597</v>
      </c>
      <c r="V147" s="7">
        <v>7.0228091236494594E-2</v>
      </c>
      <c r="W147" s="7">
        <v>0.93997599039615842</v>
      </c>
      <c r="X147" s="7">
        <v>0.36674669867947179</v>
      </c>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row>
    <row r="148" spans="1:54" x14ac:dyDescent="0.25">
      <c r="A148" s="7"/>
      <c r="B148" s="7"/>
      <c r="C148" s="7"/>
      <c r="D148" s="7"/>
      <c r="E148" s="7"/>
      <c r="F148" s="7"/>
      <c r="G148" s="7"/>
      <c r="H148" s="7"/>
      <c r="I148" s="7"/>
      <c r="J148" s="7"/>
      <c r="K148" s="7"/>
      <c r="L148" s="7"/>
      <c r="M148" s="7"/>
      <c r="N148" s="7"/>
      <c r="O148" s="7">
        <v>2.5252525252525252E-2</v>
      </c>
      <c r="P148" s="7">
        <v>3.5353535353535352E-2</v>
      </c>
      <c r="Q148" s="7">
        <v>4.0404040404040407E-2</v>
      </c>
      <c r="R148" s="7">
        <v>6.0606060606060608E-2</v>
      </c>
      <c r="S148" s="7">
        <v>7.575757575757576E-2</v>
      </c>
      <c r="T148" s="7">
        <v>0.13636363636363635</v>
      </c>
      <c r="U148" s="7">
        <v>0.14646464646464646</v>
      </c>
      <c r="V148" s="7">
        <v>4.5454545454545456E-2</v>
      </c>
      <c r="W148" s="7">
        <v>0.76767676767676762</v>
      </c>
      <c r="X148" s="7">
        <v>0.16161616161616163</v>
      </c>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row>
    <row r="149" spans="1:54" x14ac:dyDescent="0.25">
      <c r="A149" s="7"/>
      <c r="B149" s="7"/>
      <c r="C149" s="7"/>
      <c r="D149" s="7"/>
      <c r="E149" s="7"/>
      <c r="F149" s="7"/>
      <c r="G149" s="7"/>
      <c r="H149" s="7"/>
      <c r="I149" s="7">
        <v>0</v>
      </c>
      <c r="J149" s="7">
        <v>0</v>
      </c>
      <c r="K149" s="7">
        <v>0</v>
      </c>
      <c r="L149" s="7">
        <v>0</v>
      </c>
      <c r="M149" s="7">
        <v>0</v>
      </c>
      <c r="N149" s="7">
        <v>0</v>
      </c>
      <c r="O149" s="7">
        <v>0</v>
      </c>
      <c r="P149" s="7">
        <v>1.5384615384615385E-2</v>
      </c>
      <c r="Q149" s="7">
        <v>0</v>
      </c>
      <c r="R149" s="7">
        <v>4.2857142857142858E-2</v>
      </c>
      <c r="S149" s="7">
        <v>4.3478260869565216E-2</v>
      </c>
      <c r="T149" s="7">
        <v>4.3478260869565216E-2</v>
      </c>
      <c r="U149" s="7">
        <v>5.7971014492753624E-2</v>
      </c>
      <c r="V149" s="7">
        <v>1.4492753623188406E-2</v>
      </c>
      <c r="W149" s="7">
        <v>0.52173913043478259</v>
      </c>
      <c r="X149" s="7">
        <v>7.2463768115942032E-2</v>
      </c>
      <c r="Y149" s="7">
        <v>0.6</v>
      </c>
      <c r="Z149" s="7">
        <v>0.4</v>
      </c>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row>
    <row r="150" spans="1:54" x14ac:dyDescent="0.25">
      <c r="A150" s="7"/>
      <c r="B150" s="7"/>
      <c r="C150" s="7"/>
      <c r="D150" s="7"/>
      <c r="E150" s="7"/>
      <c r="F150" s="7"/>
      <c r="G150" s="7"/>
      <c r="H150" s="7"/>
      <c r="I150" s="7"/>
      <c r="J150" s="7"/>
      <c r="K150" s="7"/>
      <c r="L150" s="7"/>
      <c r="M150" s="7"/>
      <c r="N150" s="7"/>
      <c r="O150" s="7">
        <v>0</v>
      </c>
      <c r="P150" s="7">
        <v>0</v>
      </c>
      <c r="Q150" s="7">
        <v>5.254860746190226E-3</v>
      </c>
      <c r="R150" s="7">
        <v>2.207041513399895E-2</v>
      </c>
      <c r="S150" s="7">
        <v>1.5239096163951655E-2</v>
      </c>
      <c r="T150" s="7">
        <v>5.4650551760378349E-2</v>
      </c>
      <c r="U150" s="7">
        <v>5.1497635312664214E-2</v>
      </c>
      <c r="V150" s="7">
        <v>1.9968470835522858E-2</v>
      </c>
      <c r="W150" s="7">
        <v>0.44561219127693114</v>
      </c>
      <c r="X150" s="7">
        <v>6.9364161849710976E-2</v>
      </c>
      <c r="Y150" s="7">
        <v>0.64029535864978904</v>
      </c>
      <c r="Z150" s="7">
        <v>0.51424050632911389</v>
      </c>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row>
    <row r="151" spans="1:54" x14ac:dyDescent="0.25">
      <c r="A151" s="7"/>
      <c r="B151" s="7"/>
      <c r="C151" s="7"/>
      <c r="D151" s="7"/>
      <c r="E151" s="7"/>
      <c r="F151" s="7"/>
      <c r="G151" s="7"/>
      <c r="H151" s="7"/>
      <c r="I151" s="7"/>
      <c r="J151" s="7"/>
      <c r="K151" s="7"/>
      <c r="L151" s="7"/>
      <c r="M151" s="7"/>
      <c r="N151" s="7"/>
      <c r="O151" s="7"/>
      <c r="P151" s="7"/>
      <c r="Q151" s="7">
        <v>0</v>
      </c>
      <c r="R151" s="7">
        <v>0</v>
      </c>
      <c r="S151" s="7">
        <v>5.1020408163265302E-3</v>
      </c>
      <c r="T151" s="7">
        <v>3.0612244897959183E-2</v>
      </c>
      <c r="U151" s="7">
        <v>2.0408163265306121E-2</v>
      </c>
      <c r="V151" s="7">
        <v>1.020408163265306E-2</v>
      </c>
      <c r="W151" s="7">
        <v>0.23469387755102042</v>
      </c>
      <c r="X151" s="7">
        <v>2.0408163265306121E-2</v>
      </c>
      <c r="Y151" s="7">
        <v>0.40306122448979592</v>
      </c>
      <c r="Z151" s="7">
        <v>0.31122448979591838</v>
      </c>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row>
    <row r="152" spans="1:54" x14ac:dyDescent="0.25">
      <c r="A152" s="7"/>
      <c r="B152" s="7"/>
      <c r="C152" s="7"/>
      <c r="D152" s="7"/>
      <c r="E152" s="7"/>
      <c r="F152" s="7"/>
      <c r="G152" s="7"/>
      <c r="H152" s="7"/>
      <c r="I152" s="7"/>
      <c r="J152" s="7"/>
      <c r="K152" s="7"/>
      <c r="L152" s="7"/>
      <c r="M152" s="7"/>
      <c r="N152" s="7"/>
      <c r="O152" s="7"/>
      <c r="P152" s="7"/>
      <c r="Q152" s="7">
        <v>0</v>
      </c>
      <c r="R152" s="7">
        <v>1.4084507042253521E-2</v>
      </c>
      <c r="S152" s="7">
        <v>0</v>
      </c>
      <c r="T152" s="7">
        <v>3.888888888888889E-2</v>
      </c>
      <c r="U152" s="7">
        <v>1.6666666666666666E-2</v>
      </c>
      <c r="V152" s="7">
        <v>1.1111111111111112E-2</v>
      </c>
      <c r="W152" s="7">
        <v>0.12222222222222222</v>
      </c>
      <c r="X152" s="7">
        <v>1.6666666666666666E-2</v>
      </c>
      <c r="Y152" s="7">
        <v>0.24444444444444444</v>
      </c>
      <c r="Z152" s="7">
        <v>0.20555555555555555</v>
      </c>
      <c r="AA152" s="7">
        <v>0.36842105263157893</v>
      </c>
      <c r="AB152" s="7">
        <v>0.28947368421052633</v>
      </c>
      <c r="AC152" s="7">
        <v>0.55263157894736847</v>
      </c>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row>
    <row r="153" spans="1:54" x14ac:dyDescent="0.25">
      <c r="A153" s="7"/>
      <c r="B153" s="7"/>
      <c r="C153" s="7"/>
      <c r="D153" s="7"/>
      <c r="E153" s="7"/>
      <c r="F153" s="7"/>
      <c r="G153" s="7"/>
      <c r="H153" s="7"/>
      <c r="I153" s="7"/>
      <c r="J153" s="7"/>
      <c r="K153" s="7"/>
      <c r="L153" s="7"/>
      <c r="M153" s="7"/>
      <c r="N153" s="7"/>
      <c r="O153" s="7"/>
      <c r="P153" s="7"/>
      <c r="Q153" s="7">
        <v>0</v>
      </c>
      <c r="R153" s="7">
        <v>0</v>
      </c>
      <c r="S153" s="7">
        <v>0</v>
      </c>
      <c r="T153" s="7">
        <v>4.3537414965986392E-2</v>
      </c>
      <c r="U153" s="7">
        <v>1.7006802721088437E-2</v>
      </c>
      <c r="V153" s="7">
        <v>1.4965986394557823E-2</v>
      </c>
      <c r="W153" s="7">
        <v>7.2108843537414966E-2</v>
      </c>
      <c r="X153" s="7">
        <v>1.292517006802721E-2</v>
      </c>
      <c r="Y153" s="7">
        <v>0.18095238095238095</v>
      </c>
      <c r="Z153" s="7">
        <v>0.1870748299319728</v>
      </c>
      <c r="AA153" s="7">
        <v>0.31053351573187415</v>
      </c>
      <c r="AB153" s="7">
        <v>0.3967168262653899</v>
      </c>
      <c r="AC153" s="7">
        <v>0.61107313738892688</v>
      </c>
      <c r="AD153" s="7">
        <v>1</v>
      </c>
      <c r="AE153" s="7">
        <v>1</v>
      </c>
      <c r="AF153" s="7">
        <v>1</v>
      </c>
      <c r="AG153" s="7">
        <v>1</v>
      </c>
      <c r="AH153" s="7">
        <v>1</v>
      </c>
      <c r="AI153" s="7">
        <v>1</v>
      </c>
      <c r="AJ153" s="7">
        <v>1</v>
      </c>
      <c r="AK153" s="7">
        <v>1</v>
      </c>
      <c r="AL153" s="7">
        <v>1</v>
      </c>
      <c r="AM153" s="7"/>
      <c r="AN153" s="7"/>
      <c r="AO153" s="7"/>
      <c r="AP153" s="7"/>
      <c r="AQ153" s="7"/>
      <c r="AR153" s="7"/>
      <c r="AS153" s="7"/>
      <c r="AT153" s="7"/>
      <c r="AU153" s="7"/>
      <c r="AV153" s="7"/>
      <c r="AW153" s="7"/>
      <c r="AX153" s="7"/>
      <c r="AY153" s="7"/>
      <c r="AZ153" s="7"/>
      <c r="BA153" s="7"/>
      <c r="BB153" s="7"/>
    </row>
    <row r="154" spans="1:54" x14ac:dyDescent="0.25">
      <c r="A154" s="7"/>
      <c r="B154" s="7"/>
      <c r="C154" s="7"/>
      <c r="D154" s="7"/>
      <c r="E154" s="7"/>
      <c r="F154" s="7"/>
      <c r="G154" s="7"/>
      <c r="H154" s="7"/>
      <c r="I154" s="7"/>
      <c r="J154" s="7"/>
      <c r="K154" s="7"/>
      <c r="L154" s="7"/>
      <c r="M154" s="7"/>
      <c r="N154" s="7"/>
      <c r="O154" s="7"/>
      <c r="P154" s="7"/>
      <c r="Q154" s="7"/>
      <c r="R154" s="7"/>
      <c r="S154" s="7"/>
      <c r="T154" s="7">
        <v>4.2635658914728682E-2</v>
      </c>
      <c r="U154" s="7">
        <v>1.1627906976744186E-2</v>
      </c>
      <c r="V154" s="7">
        <v>2.7131782945736434E-2</v>
      </c>
      <c r="W154" s="7">
        <v>2.3255813953488372E-2</v>
      </c>
      <c r="X154" s="7">
        <v>7.7519379844961239E-3</v>
      </c>
      <c r="Y154" s="7">
        <v>0.10852713178294573</v>
      </c>
      <c r="Z154" s="7">
        <v>0.10465116279069768</v>
      </c>
      <c r="AA154" s="7">
        <v>0.22093023255813954</v>
      </c>
      <c r="AB154" s="7">
        <v>0.2868217054263566</v>
      </c>
      <c r="AC154" s="7">
        <v>0.51162790697674421</v>
      </c>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row>
    <row r="155" spans="1:54" x14ac:dyDescent="0.25">
      <c r="A155" s="7"/>
      <c r="B155" s="7"/>
      <c r="C155" s="7"/>
      <c r="D155" s="7"/>
      <c r="E155" s="7"/>
      <c r="F155" s="7"/>
      <c r="G155" s="7"/>
      <c r="H155" s="7"/>
      <c r="I155" s="7"/>
      <c r="J155" s="7"/>
      <c r="K155" s="7"/>
      <c r="L155" s="7"/>
      <c r="M155" s="7"/>
      <c r="N155" s="7"/>
      <c r="O155" s="7"/>
      <c r="P155" s="7"/>
      <c r="Q155" s="7"/>
      <c r="R155" s="7"/>
      <c r="S155" s="7"/>
      <c r="T155" s="7">
        <v>2.34375E-2</v>
      </c>
      <c r="U155" s="7">
        <v>7.8125E-3</v>
      </c>
      <c r="V155" s="7">
        <v>0</v>
      </c>
      <c r="W155" s="7">
        <v>0</v>
      </c>
      <c r="X155" s="7">
        <v>0</v>
      </c>
      <c r="Y155" s="7">
        <v>2.5477707006369428E-2</v>
      </c>
      <c r="Z155" s="7">
        <v>4.4585987261146494E-2</v>
      </c>
      <c r="AA155" s="7">
        <v>0.12738853503184713</v>
      </c>
      <c r="AB155" s="7">
        <v>0.19745222929936307</v>
      </c>
      <c r="AC155" s="7">
        <v>0.33121019108280253</v>
      </c>
      <c r="AD155" s="7">
        <v>0.34482758620689657</v>
      </c>
      <c r="AE155" s="7">
        <v>0.58620689655172409</v>
      </c>
      <c r="AF155" s="7">
        <v>0.41379310344827586</v>
      </c>
      <c r="AG155" s="7">
        <v>0.55172413793103448</v>
      </c>
      <c r="AH155" s="7">
        <v>0.37931034482758619</v>
      </c>
      <c r="AI155" s="7"/>
      <c r="AJ155" s="7"/>
      <c r="AK155" s="7"/>
      <c r="AL155" s="7"/>
      <c r="AM155" s="7"/>
      <c r="AN155" s="7"/>
      <c r="AO155" s="7"/>
      <c r="AP155" s="7"/>
      <c r="AQ155" s="7"/>
      <c r="AR155" s="7"/>
      <c r="AS155" s="7"/>
      <c r="AT155" s="7"/>
      <c r="AU155" s="7"/>
      <c r="AV155" s="7"/>
      <c r="AW155" s="7"/>
      <c r="AX155" s="7"/>
      <c r="AY155" s="7"/>
      <c r="AZ155" s="7"/>
      <c r="BA155" s="7"/>
      <c r="BB155" s="7"/>
    </row>
    <row r="156" spans="1:54" x14ac:dyDescent="0.25">
      <c r="A156" s="7"/>
      <c r="B156" s="7"/>
      <c r="C156" s="7"/>
      <c r="D156" s="7"/>
      <c r="E156" s="7"/>
      <c r="F156" s="7"/>
      <c r="G156" s="7"/>
      <c r="H156" s="7"/>
      <c r="I156" s="7"/>
      <c r="J156" s="7"/>
      <c r="K156" s="7"/>
      <c r="L156" s="7"/>
      <c r="M156" s="7"/>
      <c r="N156" s="7"/>
      <c r="O156" s="7"/>
      <c r="P156" s="7"/>
      <c r="Q156" s="7"/>
      <c r="R156" s="7"/>
      <c r="S156" s="7"/>
      <c r="T156" s="7">
        <v>0</v>
      </c>
      <c r="U156" s="7">
        <v>0</v>
      </c>
      <c r="V156" s="7">
        <v>0</v>
      </c>
      <c r="W156" s="7">
        <v>0</v>
      </c>
      <c r="X156" s="7">
        <v>0</v>
      </c>
      <c r="Y156" s="7">
        <v>3.3126293995859216E-2</v>
      </c>
      <c r="Z156" s="7">
        <v>4.6928916494133888E-2</v>
      </c>
      <c r="AA156" s="7">
        <v>0.10628019323671498</v>
      </c>
      <c r="AB156" s="7">
        <v>0.12698412698412698</v>
      </c>
      <c r="AC156" s="7">
        <v>0.27812284334023463</v>
      </c>
      <c r="AD156" s="7">
        <v>0.2966804979253112</v>
      </c>
      <c r="AE156" s="7">
        <v>0.41562932226832644</v>
      </c>
      <c r="AF156" s="7">
        <v>0.42254495159059474</v>
      </c>
      <c r="AG156" s="7">
        <v>0.44605809128630708</v>
      </c>
      <c r="AH156" s="7">
        <v>0.3284923928077455</v>
      </c>
      <c r="AI156" s="7"/>
      <c r="AJ156" s="7"/>
      <c r="AK156" s="7"/>
      <c r="AL156" s="7"/>
      <c r="AM156" s="7"/>
      <c r="AN156" s="7"/>
      <c r="AO156" s="7"/>
      <c r="AP156" s="7"/>
      <c r="AQ156" s="7"/>
      <c r="AR156" s="7"/>
      <c r="AS156" s="7"/>
      <c r="AT156" s="7"/>
      <c r="AU156" s="7"/>
      <c r="AV156" s="7"/>
      <c r="AW156" s="7"/>
      <c r="AX156" s="7"/>
      <c r="AY156" s="7"/>
      <c r="AZ156" s="7"/>
      <c r="BA156" s="7"/>
      <c r="BB156" s="7"/>
    </row>
    <row r="157" spans="1:5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v>3.1830238726790451E-2</v>
      </c>
      <c r="Z157" s="7">
        <v>4.2440318302387266E-2</v>
      </c>
      <c r="AA157" s="7">
        <v>7.9575596816976124E-2</v>
      </c>
      <c r="AB157" s="7">
        <v>0.11671087533156499</v>
      </c>
      <c r="AC157" s="7">
        <v>0.23076923076923078</v>
      </c>
      <c r="AD157" s="7">
        <v>0.28647214854111408</v>
      </c>
      <c r="AE157" s="7">
        <v>0.33421750663129973</v>
      </c>
      <c r="AF157" s="7">
        <v>0.33156498673740054</v>
      </c>
      <c r="AG157" s="7">
        <v>0.3687002652519894</v>
      </c>
      <c r="AH157" s="7">
        <v>0.26525198938992045</v>
      </c>
      <c r="AI157" s="7"/>
      <c r="AJ157" s="7"/>
      <c r="AK157" s="7"/>
      <c r="AL157" s="7"/>
      <c r="AM157" s="7"/>
      <c r="AN157" s="7"/>
      <c r="AO157" s="7"/>
      <c r="AP157" s="7"/>
      <c r="AQ157" s="7"/>
      <c r="AR157" s="7"/>
      <c r="AS157" s="7"/>
      <c r="AT157" s="7"/>
      <c r="AU157" s="7"/>
      <c r="AV157" s="7"/>
      <c r="AW157" s="7"/>
      <c r="AX157" s="7"/>
      <c r="AY157" s="7"/>
      <c r="AZ157" s="7"/>
      <c r="BA157" s="7"/>
      <c r="BB157" s="7"/>
    </row>
    <row r="158" spans="1:5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v>1.7857142857142856E-2</v>
      </c>
      <c r="Z158" s="7">
        <v>8.9285714285714281E-3</v>
      </c>
      <c r="AA158" s="7">
        <v>9.8214285714285712E-2</v>
      </c>
      <c r="AB158" s="7">
        <v>0.125</v>
      </c>
      <c r="AC158" s="7">
        <v>0.21428571428571427</v>
      </c>
      <c r="AD158" s="7">
        <v>0.23214285714285715</v>
      </c>
      <c r="AE158" s="7">
        <v>0.30357142857142855</v>
      </c>
      <c r="AF158" s="7">
        <v>0.2767857142857143</v>
      </c>
      <c r="AG158" s="7">
        <v>0.25</v>
      </c>
      <c r="AH158" s="7">
        <v>0.21428571428571427</v>
      </c>
      <c r="AI158" s="7"/>
      <c r="AJ158" s="7"/>
      <c r="AK158" s="7"/>
      <c r="AL158" s="7"/>
      <c r="AM158" s="7"/>
      <c r="AN158" s="7"/>
      <c r="AO158" s="7"/>
      <c r="AP158" s="7"/>
      <c r="AQ158" s="7"/>
      <c r="AR158" s="7"/>
      <c r="AS158" s="7"/>
      <c r="AT158" s="7"/>
      <c r="AU158" s="7"/>
      <c r="AV158" s="7"/>
      <c r="AW158" s="7"/>
      <c r="AX158" s="7"/>
      <c r="AY158" s="7"/>
      <c r="AZ158" s="7"/>
      <c r="BA158" s="7"/>
      <c r="BB158" s="7"/>
    </row>
    <row r="159" spans="1:5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v>0</v>
      </c>
      <c r="Z159" s="7">
        <v>1.3333333333333334E-2</v>
      </c>
      <c r="AA159" s="7">
        <v>6.6666666666666666E-2</v>
      </c>
      <c r="AB159" s="7">
        <v>0.12</v>
      </c>
      <c r="AC159" s="7">
        <v>0.14666666666666667</v>
      </c>
      <c r="AD159" s="7">
        <v>0.24</v>
      </c>
      <c r="AE159" s="7">
        <v>0.17333333333333334</v>
      </c>
      <c r="AF159" s="7">
        <v>0.2</v>
      </c>
      <c r="AG159" s="7">
        <v>0.22666666666666666</v>
      </c>
      <c r="AH159" s="7">
        <v>0.14666666666666667</v>
      </c>
      <c r="AI159" s="7"/>
      <c r="AJ159" s="7"/>
      <c r="AK159" s="7"/>
      <c r="AL159" s="7"/>
      <c r="AM159" s="7"/>
      <c r="AN159" s="7"/>
      <c r="AO159" s="7"/>
      <c r="AP159" s="7"/>
      <c r="AQ159" s="7"/>
      <c r="AR159" s="7"/>
      <c r="AS159" s="7"/>
      <c r="AT159" s="7"/>
      <c r="AU159" s="7"/>
      <c r="AV159" s="7"/>
      <c r="AW159" s="7"/>
      <c r="AX159" s="7"/>
      <c r="AY159" s="7"/>
      <c r="AZ159" s="7"/>
      <c r="BA159" s="7"/>
      <c r="BB159" s="7"/>
    </row>
    <row r="160" spans="1:5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v>2.6315789473684209E-2</v>
      </c>
      <c r="Z160" s="7">
        <v>2.6315789473684209E-2</v>
      </c>
      <c r="AA160" s="7">
        <v>7.8947368421052627E-2</v>
      </c>
      <c r="AB160" s="7">
        <v>0.13157894736842105</v>
      </c>
      <c r="AC160" s="7">
        <v>0.17073170731707318</v>
      </c>
      <c r="AD160" s="7">
        <v>0.1951219512195122</v>
      </c>
      <c r="AE160" s="7">
        <v>0.1951219512195122</v>
      </c>
      <c r="AF160" s="7">
        <v>0.17073170731707318</v>
      </c>
      <c r="AG160" s="7">
        <v>0.26829268292682928</v>
      </c>
      <c r="AH160" s="7">
        <v>0.21951219512195122</v>
      </c>
      <c r="AI160" s="7">
        <v>0.33333333333333331</v>
      </c>
      <c r="AJ160" s="7">
        <v>0.33333333333333331</v>
      </c>
      <c r="AK160" s="7">
        <v>0.66666666666666663</v>
      </c>
      <c r="AL160" s="7">
        <v>0</v>
      </c>
      <c r="AM160" s="7"/>
      <c r="AN160" s="7"/>
      <c r="AO160" s="7"/>
      <c r="AP160" s="7"/>
      <c r="AQ160" s="7"/>
      <c r="AR160" s="7"/>
      <c r="AS160" s="7"/>
      <c r="AT160" s="7"/>
      <c r="AU160" s="7"/>
      <c r="AV160" s="7"/>
      <c r="AW160" s="7"/>
      <c r="AX160" s="7"/>
      <c r="AY160" s="7"/>
      <c r="AZ160" s="7"/>
      <c r="BA160" s="7"/>
      <c r="BB160" s="7"/>
    </row>
    <row r="161" spans="1:5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v>0</v>
      </c>
      <c r="Z161" s="7">
        <v>0</v>
      </c>
      <c r="AA161" s="7">
        <v>0</v>
      </c>
      <c r="AB161" s="7">
        <v>0</v>
      </c>
      <c r="AC161" s="7">
        <v>9.012875536480687E-2</v>
      </c>
      <c r="AD161" s="7">
        <v>5.1502145922746781E-2</v>
      </c>
      <c r="AE161" s="7">
        <v>0.13733905579399142</v>
      </c>
      <c r="AF161" s="7">
        <v>0.11587982832618025</v>
      </c>
      <c r="AG161" s="7">
        <v>0.11158798283261803</v>
      </c>
      <c r="AH161" s="7">
        <v>6.8669527896995708E-2</v>
      </c>
      <c r="AI161" s="7">
        <v>0.24568965517241378</v>
      </c>
      <c r="AJ161" s="7">
        <v>0.29741379310344829</v>
      </c>
      <c r="AK161" s="7">
        <v>0.33189655172413796</v>
      </c>
      <c r="AL161" s="7">
        <v>9.9137931034482762E-2</v>
      </c>
      <c r="AM161" s="7"/>
      <c r="AN161" s="7"/>
      <c r="AO161" s="7"/>
      <c r="AP161" s="7"/>
      <c r="AQ161" s="7"/>
      <c r="AR161" s="7"/>
      <c r="AS161" s="7"/>
      <c r="AT161" s="7"/>
      <c r="AU161" s="7"/>
      <c r="AV161" s="7"/>
      <c r="AW161" s="7"/>
      <c r="AX161" s="7"/>
      <c r="AY161" s="7"/>
      <c r="AZ161" s="7"/>
      <c r="BA161" s="7"/>
      <c r="BB161" s="7"/>
    </row>
    <row r="162" spans="1:54" x14ac:dyDescent="0.25">
      <c r="A162" s="7"/>
      <c r="B162" s="7"/>
      <c r="C162" s="7"/>
      <c r="D162" s="7"/>
      <c r="E162" s="7"/>
      <c r="F162" s="7"/>
      <c r="G162" s="7"/>
      <c r="H162" s="7"/>
      <c r="I162" s="7"/>
      <c r="J162" s="7"/>
      <c r="K162" s="7"/>
      <c r="L162" s="7"/>
      <c r="M162" s="7"/>
      <c r="N162" s="7"/>
      <c r="O162" s="7"/>
      <c r="P162" s="7"/>
      <c r="Q162" s="7">
        <v>0</v>
      </c>
      <c r="R162" s="7">
        <v>0</v>
      </c>
      <c r="S162" s="7">
        <v>0</v>
      </c>
      <c r="T162" s="7">
        <v>1</v>
      </c>
      <c r="U162" s="7">
        <v>0</v>
      </c>
      <c r="V162" s="7">
        <v>1</v>
      </c>
      <c r="W162" s="7">
        <v>0</v>
      </c>
      <c r="X162" s="7">
        <v>0</v>
      </c>
      <c r="Y162" s="7">
        <v>0</v>
      </c>
      <c r="Z162" s="7">
        <v>1</v>
      </c>
      <c r="AA162" s="7"/>
      <c r="AB162" s="7"/>
      <c r="AC162" s="7">
        <v>7.8149920255183414E-2</v>
      </c>
      <c r="AD162" s="7">
        <v>4.0669856459330141E-2</v>
      </c>
      <c r="AE162" s="7">
        <v>8.6124401913875603E-2</v>
      </c>
      <c r="AF162" s="7">
        <v>7.6555023923444973E-2</v>
      </c>
      <c r="AG162" s="7">
        <v>8.9314194577352471E-2</v>
      </c>
      <c r="AH162" s="7">
        <v>7.73524720893142E-2</v>
      </c>
      <c r="AI162" s="7">
        <v>0.22948207171314741</v>
      </c>
      <c r="AJ162" s="7">
        <v>0.29322709163346611</v>
      </c>
      <c r="AK162" s="7">
        <v>0.32988047808764942</v>
      </c>
      <c r="AL162" s="7">
        <v>9.8804780876494025E-2</v>
      </c>
      <c r="AM162" s="7">
        <v>0</v>
      </c>
      <c r="AN162" s="7">
        <v>1</v>
      </c>
      <c r="AO162" s="7">
        <v>0</v>
      </c>
      <c r="AP162" s="7">
        <v>1</v>
      </c>
      <c r="AQ162" s="7">
        <v>1</v>
      </c>
      <c r="AR162" s="7"/>
      <c r="AS162" s="7"/>
      <c r="AT162" s="7"/>
      <c r="AU162" s="7"/>
      <c r="AV162" s="7"/>
      <c r="AW162" s="7"/>
      <c r="AX162" s="7"/>
      <c r="AY162" s="7"/>
      <c r="AZ162" s="7"/>
      <c r="BA162" s="7"/>
      <c r="BB162" s="7"/>
    </row>
    <row r="163" spans="1:5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v>7.3275862068965511E-2</v>
      </c>
      <c r="AD163" s="7">
        <v>3.017241379310345E-2</v>
      </c>
      <c r="AE163" s="7">
        <v>7.7586206896551727E-2</v>
      </c>
      <c r="AF163" s="7">
        <v>3.8793103448275863E-2</v>
      </c>
      <c r="AG163" s="7">
        <v>6.0344827586206899E-2</v>
      </c>
      <c r="AH163" s="7">
        <v>6.0344827586206899E-2</v>
      </c>
      <c r="AI163" s="7">
        <v>0.21551724137931033</v>
      </c>
      <c r="AJ163" s="7">
        <v>0.19396551724137931</v>
      </c>
      <c r="AK163" s="7">
        <v>0.32327586206896552</v>
      </c>
      <c r="AL163" s="7">
        <v>8.6206896551724144E-2</v>
      </c>
      <c r="AM163" s="7"/>
      <c r="AN163" s="7"/>
      <c r="AO163" s="7"/>
      <c r="AP163" s="7"/>
      <c r="AQ163" s="7">
        <v>0</v>
      </c>
      <c r="AR163" s="7">
        <v>0</v>
      </c>
      <c r="AS163" s="7">
        <v>1</v>
      </c>
      <c r="AT163" s="7">
        <v>1</v>
      </c>
      <c r="AU163" s="7">
        <v>0</v>
      </c>
      <c r="AV163" s="7">
        <v>1</v>
      </c>
      <c r="AW163" s="7">
        <v>1</v>
      </c>
      <c r="AX163" s="7">
        <v>1</v>
      </c>
      <c r="AY163" s="7">
        <v>1</v>
      </c>
      <c r="AZ163" s="7">
        <v>1</v>
      </c>
      <c r="BA163" s="7"/>
      <c r="BB163" s="7"/>
    </row>
    <row r="164" spans="1:5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v>9.5238095238095233E-2</v>
      </c>
      <c r="AD164" s="7">
        <v>3.5714285714285712E-2</v>
      </c>
      <c r="AE164" s="7">
        <v>0.11904761904761904</v>
      </c>
      <c r="AF164" s="7">
        <v>1.1904761904761904E-2</v>
      </c>
      <c r="AG164" s="7">
        <v>0.13095238095238096</v>
      </c>
      <c r="AH164" s="7">
        <v>7.1428571428571425E-2</v>
      </c>
      <c r="AI164" s="7">
        <v>0.27380952380952384</v>
      </c>
      <c r="AJ164" s="7">
        <v>0.17857142857142858</v>
      </c>
      <c r="AK164" s="7">
        <v>0.2857142857142857</v>
      </c>
      <c r="AL164" s="7">
        <v>7.1428571428571425E-2</v>
      </c>
      <c r="AM164" s="7"/>
      <c r="AN164" s="7"/>
      <c r="AO164" s="7"/>
      <c r="AP164" s="7"/>
      <c r="AQ164" s="7"/>
      <c r="AR164" s="7"/>
      <c r="AS164" s="7"/>
      <c r="AT164" s="7"/>
      <c r="AU164" s="7"/>
      <c r="AV164" s="7"/>
      <c r="AW164" s="7"/>
      <c r="AX164" s="7"/>
      <c r="AY164" s="7"/>
      <c r="AZ164" s="7"/>
      <c r="BA164" s="7"/>
      <c r="BB164" s="7"/>
    </row>
    <row r="165" spans="1:5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v>9.2592592592592587E-2</v>
      </c>
      <c r="AD165" s="7">
        <v>5.5555555555555552E-2</v>
      </c>
      <c r="AE165" s="7">
        <v>1.8518518518518517E-2</v>
      </c>
      <c r="AF165" s="7">
        <v>1.8518518518518517E-2</v>
      </c>
      <c r="AG165" s="7">
        <v>9.2592592592592587E-2</v>
      </c>
      <c r="AH165" s="7">
        <v>9.2592592592592587E-2</v>
      </c>
      <c r="AI165" s="7">
        <v>0.21818181818181817</v>
      </c>
      <c r="AJ165" s="7">
        <v>0.18181818181818182</v>
      </c>
      <c r="AK165" s="7">
        <v>0.23636363636363636</v>
      </c>
      <c r="AL165" s="7">
        <v>3.6363636363636362E-2</v>
      </c>
      <c r="AM165" s="7">
        <v>0</v>
      </c>
      <c r="AN165" s="7">
        <v>0</v>
      </c>
      <c r="AO165" s="7">
        <v>1</v>
      </c>
      <c r="AP165" s="7">
        <v>1</v>
      </c>
      <c r="AQ165" s="7">
        <v>0</v>
      </c>
      <c r="AR165" s="7"/>
      <c r="AS165" s="7"/>
      <c r="AT165" s="7"/>
      <c r="AU165" s="7"/>
      <c r="AV165" s="7"/>
      <c r="AW165" s="7"/>
      <c r="AX165" s="7"/>
      <c r="AY165" s="7"/>
      <c r="AZ165" s="7"/>
      <c r="BA165" s="7"/>
      <c r="BB165" s="7"/>
    </row>
    <row r="166" spans="1:5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v>6.8965517241379309E-2</v>
      </c>
      <c r="AD166" s="7">
        <v>0.13793103448275862</v>
      </c>
      <c r="AE166" s="7">
        <v>6.8965517241379309E-2</v>
      </c>
      <c r="AF166" s="7">
        <v>0.10344827586206896</v>
      </c>
      <c r="AG166" s="7">
        <v>3.4482758620689655E-2</v>
      </c>
      <c r="AH166" s="7">
        <v>6.8965517241379309E-2</v>
      </c>
      <c r="AI166" s="7">
        <v>0.22580645161290322</v>
      </c>
      <c r="AJ166" s="7">
        <v>0.19354838709677419</v>
      </c>
      <c r="AK166" s="7">
        <v>0.38709677419354838</v>
      </c>
      <c r="AL166" s="7">
        <v>3.2258064516129031E-2</v>
      </c>
      <c r="AM166" s="7">
        <v>0</v>
      </c>
      <c r="AN166" s="7">
        <v>0</v>
      </c>
      <c r="AO166" s="7">
        <v>0.5</v>
      </c>
      <c r="AP166" s="7">
        <v>0.5</v>
      </c>
      <c r="AQ166" s="7">
        <v>0.5</v>
      </c>
      <c r="AR166" s="7"/>
      <c r="AS166" s="7"/>
      <c r="AT166" s="7"/>
      <c r="AU166" s="7"/>
      <c r="AV166" s="7"/>
      <c r="AW166" s="7"/>
      <c r="AX166" s="7"/>
      <c r="AY166" s="7"/>
      <c r="AZ166" s="7"/>
      <c r="BA166" s="7"/>
      <c r="BB166" s="7"/>
    </row>
    <row r="167" spans="1:5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v>0.16666666666666666</v>
      </c>
      <c r="AD167" s="7">
        <v>0.16666666666666666</v>
      </c>
      <c r="AE167" s="7">
        <v>0</v>
      </c>
      <c r="AF167" s="7">
        <v>0.16666666666666666</v>
      </c>
      <c r="AG167" s="7">
        <v>0.16666666666666666</v>
      </c>
      <c r="AH167" s="7">
        <v>0</v>
      </c>
      <c r="AI167" s="7">
        <v>0.20833333333333334</v>
      </c>
      <c r="AJ167" s="7">
        <v>0.125</v>
      </c>
      <c r="AK167" s="7">
        <v>0.29166666666666669</v>
      </c>
      <c r="AL167" s="7">
        <v>0.375</v>
      </c>
      <c r="AM167" s="7">
        <v>0.26315789473684209</v>
      </c>
      <c r="AN167" s="7">
        <v>0.21052631578947367</v>
      </c>
      <c r="AO167" s="7">
        <v>0.26315789473684209</v>
      </c>
      <c r="AP167" s="7">
        <v>0.26315789473684209</v>
      </c>
      <c r="AQ167" s="7">
        <v>0.42105263157894735</v>
      </c>
      <c r="AR167" s="7">
        <v>1</v>
      </c>
      <c r="AS167" s="7">
        <v>1</v>
      </c>
      <c r="AT167" s="7">
        <v>1</v>
      </c>
      <c r="AU167" s="7">
        <v>1</v>
      </c>
      <c r="AV167" s="7">
        <v>1</v>
      </c>
      <c r="AW167" s="7"/>
      <c r="AX167" s="7"/>
      <c r="AY167" s="7"/>
      <c r="AZ167" s="7"/>
      <c r="BA167" s="7"/>
      <c r="BB167" s="7"/>
    </row>
    <row r="168" spans="1:5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v>0</v>
      </c>
      <c r="AD168" s="7">
        <v>0</v>
      </c>
      <c r="AE168" s="7">
        <v>0.4</v>
      </c>
      <c r="AF168" s="7">
        <v>0.2</v>
      </c>
      <c r="AG168" s="7">
        <v>0</v>
      </c>
      <c r="AH168" s="7">
        <v>0.4</v>
      </c>
      <c r="AI168" s="7">
        <v>0.30769230769230771</v>
      </c>
      <c r="AJ168" s="7">
        <v>0.11538461538461539</v>
      </c>
      <c r="AK168" s="7">
        <v>0.26923076923076922</v>
      </c>
      <c r="AL168" s="7">
        <v>7.6923076923076927E-2</v>
      </c>
      <c r="AM168" s="7">
        <v>9.5238095238095233E-2</v>
      </c>
      <c r="AN168" s="7">
        <v>0.23809523809523808</v>
      </c>
      <c r="AO168" s="7">
        <v>0.23809523809523808</v>
      </c>
      <c r="AP168" s="7">
        <v>0.33333333333333331</v>
      </c>
      <c r="AQ168" s="7">
        <v>0.38095238095238093</v>
      </c>
      <c r="AR168" s="7"/>
      <c r="AS168" s="7"/>
      <c r="AT168" s="7"/>
      <c r="AU168" s="7"/>
      <c r="AV168" s="7"/>
      <c r="AW168" s="7"/>
      <c r="AX168" s="7"/>
      <c r="AY168" s="7"/>
      <c r="AZ168" s="7"/>
      <c r="BA168" s="7"/>
      <c r="BB168" s="7"/>
    </row>
    <row r="169" spans="1:5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v>0.25</v>
      </c>
      <c r="AD169" s="7">
        <v>0.25</v>
      </c>
      <c r="AE169" s="7">
        <v>0.25</v>
      </c>
      <c r="AF169" s="7">
        <v>0.25</v>
      </c>
      <c r="AG169" s="7">
        <v>0.25</v>
      </c>
      <c r="AH169" s="7">
        <v>0.25</v>
      </c>
      <c r="AI169" s="7">
        <v>0.13793103448275862</v>
      </c>
      <c r="AJ169" s="7">
        <v>0.17241379310344829</v>
      </c>
      <c r="AK169" s="7">
        <v>0.2413793103448276</v>
      </c>
      <c r="AL169" s="7">
        <v>0.13793103448275862</v>
      </c>
      <c r="AM169" s="7">
        <v>0.08</v>
      </c>
      <c r="AN169" s="7">
        <v>0.12</v>
      </c>
      <c r="AO169" s="7">
        <v>0.32</v>
      </c>
      <c r="AP169" s="7">
        <v>0.32</v>
      </c>
      <c r="AQ169" s="7">
        <v>0.36</v>
      </c>
      <c r="AR169" s="7"/>
      <c r="AS169" s="7"/>
      <c r="AT169" s="7"/>
      <c r="AU169" s="7"/>
      <c r="AV169" s="7"/>
      <c r="AW169" s="7"/>
      <c r="AX169" s="7"/>
      <c r="AY169" s="7"/>
      <c r="AZ169" s="7"/>
      <c r="BA169" s="7"/>
      <c r="BB169" s="7"/>
    </row>
    <row r="170" spans="1:5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v>0</v>
      </c>
      <c r="AD170" s="7">
        <v>0</v>
      </c>
      <c r="AE170" s="7">
        <v>0</v>
      </c>
      <c r="AF170" s="7">
        <v>0</v>
      </c>
      <c r="AG170" s="7">
        <v>0</v>
      </c>
      <c r="AH170" s="7">
        <v>0</v>
      </c>
      <c r="AI170" s="7">
        <v>9.5238095238095233E-2</v>
      </c>
      <c r="AJ170" s="7">
        <v>9.5238095238095233E-2</v>
      </c>
      <c r="AK170" s="7">
        <v>0.14285714285714285</v>
      </c>
      <c r="AL170" s="7">
        <v>4.7619047619047616E-2</v>
      </c>
      <c r="AM170" s="7">
        <v>5.2631578947368418E-2</v>
      </c>
      <c r="AN170" s="7">
        <v>5.2631578947368418E-2</v>
      </c>
      <c r="AO170" s="7">
        <v>0.21052631578947367</v>
      </c>
      <c r="AP170" s="7">
        <v>0.21052631578947367</v>
      </c>
      <c r="AQ170" s="7">
        <v>0.26315789473684209</v>
      </c>
      <c r="AR170" s="7"/>
      <c r="AS170" s="7"/>
      <c r="AT170" s="7"/>
      <c r="AU170" s="7"/>
      <c r="AV170" s="7"/>
      <c r="AW170" s="7"/>
      <c r="AX170" s="7"/>
      <c r="AY170" s="7"/>
      <c r="AZ170" s="7"/>
      <c r="BA170" s="7"/>
      <c r="BB170" s="7"/>
    </row>
    <row r="171" spans="1:5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v>0</v>
      </c>
      <c r="AD171" s="7">
        <v>0</v>
      </c>
      <c r="AE171" s="7">
        <v>0</v>
      </c>
      <c r="AF171" s="7">
        <v>0</v>
      </c>
      <c r="AG171" s="7">
        <v>0</v>
      </c>
      <c r="AH171" s="7">
        <v>0.2</v>
      </c>
      <c r="AI171" s="7">
        <v>7.407407407407407E-2</v>
      </c>
      <c r="AJ171" s="7">
        <v>3.7037037037037035E-2</v>
      </c>
      <c r="AK171" s="7">
        <v>7.407407407407407E-2</v>
      </c>
      <c r="AL171" s="7">
        <v>7.407407407407407E-2</v>
      </c>
      <c r="AM171" s="7">
        <v>0</v>
      </c>
      <c r="AN171" s="7">
        <v>0</v>
      </c>
      <c r="AO171" s="7">
        <v>8.6956521739130432E-2</v>
      </c>
      <c r="AP171" s="7">
        <v>8.6956521739130432E-2</v>
      </c>
      <c r="AQ171" s="7">
        <v>0.17391304347826086</v>
      </c>
      <c r="AR171" s="7">
        <v>0</v>
      </c>
      <c r="AS171" s="7">
        <v>0</v>
      </c>
      <c r="AT171" s="7">
        <v>0</v>
      </c>
      <c r="AU171" s="7">
        <v>0</v>
      </c>
      <c r="AV171" s="7">
        <v>0</v>
      </c>
      <c r="AW171" s="7"/>
      <c r="AX171" s="7"/>
      <c r="AY171" s="7"/>
      <c r="AZ171" s="7"/>
      <c r="BA171" s="7"/>
      <c r="BB171" s="7"/>
    </row>
    <row r="172" spans="1:5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v>0</v>
      </c>
      <c r="AD172" s="7">
        <v>0</v>
      </c>
      <c r="AE172" s="7">
        <v>0</v>
      </c>
      <c r="AF172" s="7">
        <v>0</v>
      </c>
      <c r="AG172" s="7">
        <v>0</v>
      </c>
      <c r="AH172" s="7">
        <v>0</v>
      </c>
      <c r="AI172" s="7">
        <v>0</v>
      </c>
      <c r="AJ172" s="7">
        <v>3.7037037037037035E-2</v>
      </c>
      <c r="AK172" s="7">
        <v>0.18518518518518517</v>
      </c>
      <c r="AL172" s="7">
        <v>0</v>
      </c>
      <c r="AM172" s="7">
        <v>0.12</v>
      </c>
      <c r="AN172" s="7">
        <v>0.08</v>
      </c>
      <c r="AO172" s="7">
        <v>0.16</v>
      </c>
      <c r="AP172" s="7">
        <v>0.24</v>
      </c>
      <c r="AQ172" s="7">
        <v>0.16</v>
      </c>
      <c r="AR172" s="7">
        <v>0</v>
      </c>
      <c r="AS172" s="7">
        <v>0</v>
      </c>
      <c r="AT172" s="7">
        <v>0</v>
      </c>
      <c r="AU172" s="7">
        <v>0</v>
      </c>
      <c r="AV172" s="7">
        <v>0</v>
      </c>
      <c r="AW172" s="7"/>
      <c r="AX172" s="7"/>
      <c r="AY172" s="7"/>
      <c r="AZ172" s="7"/>
      <c r="BA172" s="7"/>
      <c r="BB172" s="7"/>
    </row>
    <row r="173" spans="1:5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v>0</v>
      </c>
      <c r="AD173" s="7">
        <v>0</v>
      </c>
      <c r="AE173" s="7">
        <v>0</v>
      </c>
      <c r="AF173" s="7">
        <v>0</v>
      </c>
      <c r="AG173" s="7">
        <v>0</v>
      </c>
      <c r="AH173" s="7">
        <v>0</v>
      </c>
      <c r="AI173" s="7">
        <v>0</v>
      </c>
      <c r="AJ173" s="7">
        <v>0</v>
      </c>
      <c r="AK173" s="7">
        <v>0</v>
      </c>
      <c r="AL173" s="7">
        <v>0</v>
      </c>
      <c r="AM173" s="7">
        <v>5.6000000000000001E-2</v>
      </c>
      <c r="AN173" s="7">
        <v>0.04</v>
      </c>
      <c r="AO173" s="7">
        <v>9.6000000000000002E-2</v>
      </c>
      <c r="AP173" s="7">
        <v>0.104</v>
      </c>
      <c r="AQ173" s="7">
        <v>0.12</v>
      </c>
      <c r="AR173" s="7">
        <v>0.13600000000000001</v>
      </c>
      <c r="AS173" s="7">
        <v>0.13600000000000001</v>
      </c>
      <c r="AT173" s="7">
        <v>0.16800000000000001</v>
      </c>
      <c r="AU173" s="7">
        <v>0.224</v>
      </c>
      <c r="AV173" s="7">
        <v>0.23200000000000001</v>
      </c>
      <c r="AW173" s="7"/>
      <c r="AX173" s="7"/>
      <c r="AY173" s="7"/>
      <c r="AZ173" s="7"/>
      <c r="BA173" s="7"/>
      <c r="BB173" s="7"/>
    </row>
    <row r="174" spans="1:5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v>0</v>
      </c>
      <c r="AD174" s="7">
        <v>0</v>
      </c>
      <c r="AE174" s="7">
        <v>0</v>
      </c>
      <c r="AF174" s="7">
        <v>0</v>
      </c>
      <c r="AG174" s="7">
        <v>0</v>
      </c>
      <c r="AH174" s="7">
        <v>0</v>
      </c>
      <c r="AI174" s="7">
        <v>0</v>
      </c>
      <c r="AJ174" s="7">
        <v>0</v>
      </c>
      <c r="AK174" s="7">
        <v>0</v>
      </c>
      <c r="AL174" s="7">
        <v>0</v>
      </c>
      <c r="AM174" s="7">
        <v>2.9774127310061602E-2</v>
      </c>
      <c r="AN174" s="7">
        <v>2.5667351129363448E-2</v>
      </c>
      <c r="AO174" s="7">
        <v>6.4681724845995894E-2</v>
      </c>
      <c r="AP174" s="7">
        <v>5.7494866529774126E-2</v>
      </c>
      <c r="AQ174" s="7">
        <v>7.1721311475409832E-2</v>
      </c>
      <c r="AR174" s="7">
        <v>9.5286885245901634E-2</v>
      </c>
      <c r="AS174" s="7">
        <v>9.6311475409836061E-2</v>
      </c>
      <c r="AT174" s="7">
        <v>0.17008196721311475</v>
      </c>
      <c r="AU174" s="7">
        <v>0.17622950819672131</v>
      </c>
      <c r="AV174" s="7">
        <v>0.22438524590163936</v>
      </c>
      <c r="AW174" s="7">
        <v>0</v>
      </c>
      <c r="AX174" s="7">
        <v>0</v>
      </c>
      <c r="AY174" s="7">
        <v>1</v>
      </c>
      <c r="AZ174" s="7">
        <v>1</v>
      </c>
      <c r="BA174" s="7"/>
      <c r="BB174" s="7"/>
    </row>
    <row r="175" spans="1:5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v>3.0888030888030889E-2</v>
      </c>
      <c r="AN175" s="7">
        <v>3.4749034749034749E-2</v>
      </c>
      <c r="AO175" s="7">
        <v>5.7915057915057917E-2</v>
      </c>
      <c r="AP175" s="7">
        <v>7.3359073359073365E-2</v>
      </c>
      <c r="AQ175" s="7">
        <v>7.7220077220077218E-2</v>
      </c>
      <c r="AR175" s="7">
        <v>5.019305019305019E-2</v>
      </c>
      <c r="AS175" s="7">
        <v>8.8803088803088806E-2</v>
      </c>
      <c r="AT175" s="7">
        <v>0.16216216216216217</v>
      </c>
      <c r="AU175" s="7">
        <v>0.138996138996139</v>
      </c>
      <c r="AV175" s="7">
        <v>0.25096525096525096</v>
      </c>
      <c r="AW175" s="7"/>
      <c r="AX175" s="7"/>
      <c r="AY175" s="7"/>
      <c r="AZ175" s="7"/>
      <c r="BA175" s="7"/>
      <c r="BB175" s="7"/>
    </row>
    <row r="176" spans="1:5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v>6.7226890756302518E-2</v>
      </c>
      <c r="AN176" s="7">
        <v>5.0420168067226892E-2</v>
      </c>
      <c r="AO176" s="7">
        <v>5.8823529411764705E-2</v>
      </c>
      <c r="AP176" s="7">
        <v>8.4033613445378158E-2</v>
      </c>
      <c r="AQ176" s="7">
        <v>9.2436974789915971E-2</v>
      </c>
      <c r="AR176" s="7">
        <v>8.4033613445378158E-2</v>
      </c>
      <c r="AS176" s="7">
        <v>6.7226890756302518E-2</v>
      </c>
      <c r="AT176" s="7">
        <v>0.14285714285714285</v>
      </c>
      <c r="AU176" s="7">
        <v>0.16806722689075632</v>
      </c>
      <c r="AV176" s="7">
        <v>0.17647058823529413</v>
      </c>
      <c r="AW176" s="7"/>
      <c r="AX176" s="7"/>
      <c r="AY176" s="7"/>
      <c r="AZ176" s="7"/>
      <c r="BA176" s="7"/>
      <c r="BB176" s="7"/>
    </row>
    <row r="177" spans="1:5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v>2.8169014084507043E-2</v>
      </c>
      <c r="AN177" s="7">
        <v>1.4084507042253521E-2</v>
      </c>
      <c r="AO177" s="7">
        <v>7.0422535211267609E-2</v>
      </c>
      <c r="AP177" s="7">
        <v>7.0422535211267609E-2</v>
      </c>
      <c r="AQ177" s="7">
        <v>8.3333333333333329E-2</v>
      </c>
      <c r="AR177" s="7">
        <v>5.5555555555555552E-2</v>
      </c>
      <c r="AS177" s="7">
        <v>8.3333333333333329E-2</v>
      </c>
      <c r="AT177" s="7">
        <v>0.1388888888888889</v>
      </c>
      <c r="AU177" s="7">
        <v>0.19444444444444445</v>
      </c>
      <c r="AV177" s="7">
        <v>0.2361111111111111</v>
      </c>
      <c r="AW177" s="7">
        <v>0</v>
      </c>
      <c r="AX177" s="7">
        <v>0</v>
      </c>
      <c r="AY177" s="7">
        <v>1</v>
      </c>
      <c r="AZ177" s="7">
        <v>0</v>
      </c>
      <c r="BA177" s="7"/>
      <c r="BB177" s="7"/>
    </row>
    <row r="178" spans="1:5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v>0</v>
      </c>
      <c r="AN178" s="7">
        <v>4.7619047619047616E-2</v>
      </c>
      <c r="AO178" s="7">
        <v>7.1428571428571425E-2</v>
      </c>
      <c r="AP178" s="7">
        <v>4.7619047619047616E-2</v>
      </c>
      <c r="AQ178" s="7">
        <v>9.3023255813953487E-2</v>
      </c>
      <c r="AR178" s="7">
        <v>0.13953488372093023</v>
      </c>
      <c r="AS178" s="7">
        <v>6.9767441860465115E-2</v>
      </c>
      <c r="AT178" s="7">
        <v>9.3023255813953487E-2</v>
      </c>
      <c r="AU178" s="7">
        <v>0.16279069767441862</v>
      </c>
      <c r="AV178" s="7">
        <v>0.20930232558139536</v>
      </c>
      <c r="AW178" s="7">
        <v>0</v>
      </c>
      <c r="AX178" s="7">
        <v>0</v>
      </c>
      <c r="AY178" s="7">
        <v>1</v>
      </c>
      <c r="AZ178" s="7">
        <v>1</v>
      </c>
      <c r="BA178" s="7"/>
      <c r="BB178" s="7"/>
    </row>
    <row r="179" spans="1:5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v>3.7037037037037035E-2</v>
      </c>
      <c r="AN179" s="7">
        <v>5.5555555555555552E-2</v>
      </c>
      <c r="AO179" s="7">
        <v>9.2592592592592587E-2</v>
      </c>
      <c r="AP179" s="7">
        <v>5.5555555555555552E-2</v>
      </c>
      <c r="AQ179" s="7">
        <v>9.2592592592592587E-2</v>
      </c>
      <c r="AR179" s="7">
        <v>9.2592592592592587E-2</v>
      </c>
      <c r="AS179" s="7">
        <v>9.2592592592592587E-2</v>
      </c>
      <c r="AT179" s="7">
        <v>0.16666666666666666</v>
      </c>
      <c r="AU179" s="7">
        <v>0.27777777777777779</v>
      </c>
      <c r="AV179" s="7">
        <v>0.25925925925925924</v>
      </c>
      <c r="AW179" s="7"/>
      <c r="AX179" s="7"/>
      <c r="AY179" s="7"/>
      <c r="AZ179" s="7"/>
      <c r="BA179" s="7"/>
      <c r="BB179" s="7"/>
    </row>
    <row r="180" spans="1:5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v>2.1276595744680851E-2</v>
      </c>
      <c r="AN180" s="7">
        <v>0</v>
      </c>
      <c r="AO180" s="7">
        <v>2.1276595744680851E-2</v>
      </c>
      <c r="AP180" s="7">
        <v>4.2553191489361701E-2</v>
      </c>
      <c r="AQ180" s="7">
        <v>4.2553191489361701E-2</v>
      </c>
      <c r="AR180" s="7">
        <v>8.5106382978723402E-2</v>
      </c>
      <c r="AS180" s="7">
        <v>8.5106382978723402E-2</v>
      </c>
      <c r="AT180" s="7">
        <v>0.1276595744680851</v>
      </c>
      <c r="AU180" s="7">
        <v>0.1702127659574468</v>
      </c>
      <c r="AV180" s="7">
        <v>0.1702127659574468</v>
      </c>
      <c r="AW180" s="7"/>
      <c r="AX180" s="7"/>
      <c r="AY180" s="7"/>
      <c r="AZ180" s="7"/>
      <c r="BA180" s="7"/>
      <c r="BB180" s="7"/>
    </row>
    <row r="181" spans="1:5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v>0</v>
      </c>
      <c r="AN181" s="7">
        <v>2.3809523809523808E-2</v>
      </c>
      <c r="AO181" s="7">
        <v>2.3809523809523808E-2</v>
      </c>
      <c r="AP181" s="7">
        <v>4.7619047619047616E-2</v>
      </c>
      <c r="AQ181" s="7">
        <v>2.3255813953488372E-2</v>
      </c>
      <c r="AR181" s="7">
        <v>6.9767441860465115E-2</v>
      </c>
      <c r="AS181" s="7">
        <v>6.9767441860465115E-2</v>
      </c>
      <c r="AT181" s="7">
        <v>0.11627906976744186</v>
      </c>
      <c r="AU181" s="7">
        <v>0.20930232558139536</v>
      </c>
      <c r="AV181" s="7">
        <v>0.16279069767441862</v>
      </c>
      <c r="AW181" s="7">
        <v>0</v>
      </c>
      <c r="AX181" s="7">
        <v>0</v>
      </c>
      <c r="AY181" s="7">
        <v>1</v>
      </c>
      <c r="AZ181" s="7">
        <v>0</v>
      </c>
      <c r="BA181" s="7"/>
      <c r="BB181" s="7"/>
    </row>
    <row r="182" spans="1:5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v>0</v>
      </c>
      <c r="AJ182" s="7">
        <v>0</v>
      </c>
      <c r="AK182" s="7">
        <v>0</v>
      </c>
      <c r="AL182" s="7">
        <v>0</v>
      </c>
      <c r="AM182" s="7">
        <v>0</v>
      </c>
      <c r="AN182" s="7">
        <v>0.05</v>
      </c>
      <c r="AO182" s="7">
        <v>7.4999999999999997E-2</v>
      </c>
      <c r="AP182" s="7">
        <v>7.4999999999999997E-2</v>
      </c>
      <c r="AQ182" s="7">
        <v>7.4999999999999997E-2</v>
      </c>
      <c r="AR182" s="7">
        <v>0.10256410256410256</v>
      </c>
      <c r="AS182" s="7">
        <v>0.12820512820512819</v>
      </c>
      <c r="AT182" s="7">
        <v>0.10256410256410256</v>
      </c>
      <c r="AU182" s="7">
        <v>0.23076923076923078</v>
      </c>
      <c r="AV182" s="7">
        <v>0.20512820512820512</v>
      </c>
      <c r="AW182" s="7"/>
      <c r="AX182" s="7"/>
      <c r="AY182" s="7"/>
      <c r="AZ182" s="7"/>
      <c r="BA182" s="7"/>
      <c r="BB182" s="7"/>
    </row>
    <row r="183" spans="1:5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v>5.4054054054054057E-2</v>
      </c>
      <c r="AN183" s="7">
        <v>2.7027027027027029E-2</v>
      </c>
      <c r="AO183" s="7">
        <v>5.4054054054054057E-2</v>
      </c>
      <c r="AP183" s="7">
        <v>0</v>
      </c>
      <c r="AQ183" s="7">
        <v>0.10526315789473684</v>
      </c>
      <c r="AR183" s="7">
        <v>0.13157894736842105</v>
      </c>
      <c r="AS183" s="7">
        <v>0.10526315789473684</v>
      </c>
      <c r="AT183" s="7">
        <v>0.18421052631578946</v>
      </c>
      <c r="AU183" s="7">
        <v>0.10526315789473684</v>
      </c>
      <c r="AV183" s="7">
        <v>0.18421052631578946</v>
      </c>
      <c r="AW183" s="7">
        <v>1</v>
      </c>
      <c r="AX183" s="7">
        <v>0</v>
      </c>
      <c r="AY183" s="7">
        <v>1</v>
      </c>
      <c r="AZ183" s="7">
        <v>1</v>
      </c>
      <c r="BA183" s="7"/>
      <c r="BB183" s="7"/>
    </row>
    <row r="184" spans="1:5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v>0.10526315789473684</v>
      </c>
      <c r="AN184" s="7">
        <v>5.2631578947368418E-2</v>
      </c>
      <c r="AO184" s="7">
        <v>0.10526315789473684</v>
      </c>
      <c r="AP184" s="7">
        <v>0.13157894736842105</v>
      </c>
      <c r="AQ184" s="7">
        <v>0.12820512820512819</v>
      </c>
      <c r="AR184" s="7">
        <v>0.10256410256410256</v>
      </c>
      <c r="AS184" s="7">
        <v>0.12820512820512819</v>
      </c>
      <c r="AT184" s="7">
        <v>7.6923076923076927E-2</v>
      </c>
      <c r="AU184" s="7">
        <v>0.20512820512820512</v>
      </c>
      <c r="AV184" s="7">
        <v>0.15384615384615385</v>
      </c>
      <c r="AW184" s="7">
        <v>0</v>
      </c>
      <c r="AX184" s="7">
        <v>0</v>
      </c>
      <c r="AY184" s="7">
        <v>1</v>
      </c>
      <c r="AZ184" s="7">
        <v>0</v>
      </c>
      <c r="BA184" s="7"/>
      <c r="BB184" s="7"/>
    </row>
    <row r="185" spans="1:5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v>0</v>
      </c>
      <c r="AN185" s="7">
        <v>0</v>
      </c>
      <c r="AO185" s="7">
        <v>9.0909090909090912E-2</v>
      </c>
      <c r="AP185" s="7">
        <v>9.0909090909090912E-2</v>
      </c>
      <c r="AQ185" s="7">
        <v>1.4705882352941176E-2</v>
      </c>
      <c r="AR185" s="7">
        <v>1.4705882352941176E-2</v>
      </c>
      <c r="AS185" s="7">
        <v>5.8823529411764705E-2</v>
      </c>
      <c r="AT185" s="7">
        <v>5.8823529411764705E-2</v>
      </c>
      <c r="AU185" s="7">
        <v>5.8823529411764705E-2</v>
      </c>
      <c r="AV185" s="7">
        <v>7.3529411764705885E-2</v>
      </c>
      <c r="AW185" s="7">
        <v>0.21052631578947367</v>
      </c>
      <c r="AX185" s="7">
        <v>5.2631578947368418E-2</v>
      </c>
      <c r="AY185" s="7">
        <v>0.49122807017543857</v>
      </c>
      <c r="AZ185" s="7">
        <v>0.17543859649122806</v>
      </c>
      <c r="BA185" s="7"/>
      <c r="BB185" s="7"/>
    </row>
    <row r="186" spans="1:5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v>0.1</v>
      </c>
      <c r="AN186" s="7">
        <v>0.1</v>
      </c>
      <c r="AO186" s="7">
        <v>0.1</v>
      </c>
      <c r="AP186" s="7">
        <v>0.1</v>
      </c>
      <c r="AQ186" s="7">
        <v>1.8561484918793503E-2</v>
      </c>
      <c r="AR186" s="7">
        <v>2.4361948955916472E-2</v>
      </c>
      <c r="AS186" s="7">
        <v>2.9002320185614848E-2</v>
      </c>
      <c r="AT186" s="7">
        <v>3.3642691415313224E-2</v>
      </c>
      <c r="AU186" s="7">
        <v>5.916473317865429E-2</v>
      </c>
      <c r="AV186" s="7">
        <v>7.8886310904872387E-2</v>
      </c>
      <c r="AW186" s="7">
        <v>0.1619718309859155</v>
      </c>
      <c r="AX186" s="7">
        <v>5.9859154929577461E-2</v>
      </c>
      <c r="AY186" s="7">
        <v>0.45539906103286387</v>
      </c>
      <c r="AZ186" s="7">
        <v>0.2335680751173709</v>
      </c>
      <c r="BA186" s="7"/>
      <c r="BB186" s="7"/>
    </row>
    <row r="187" spans="1:5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v>2.5547445255474453E-2</v>
      </c>
      <c r="AR187" s="7">
        <v>2.9197080291970802E-2</v>
      </c>
      <c r="AS187" s="7">
        <v>5.1094890510948905E-2</v>
      </c>
      <c r="AT187" s="7">
        <v>3.6496350364963501E-2</v>
      </c>
      <c r="AU187" s="7">
        <v>9.8540145985401464E-2</v>
      </c>
      <c r="AV187" s="7">
        <v>0.10948905109489052</v>
      </c>
      <c r="AW187" s="7">
        <v>0.16788321167883211</v>
      </c>
      <c r="AX187" s="7">
        <v>0.10218978102189781</v>
      </c>
      <c r="AY187" s="7">
        <v>0.45620437956204379</v>
      </c>
      <c r="AZ187" s="7">
        <v>0.21897810218978103</v>
      </c>
      <c r="BA187" s="7"/>
      <c r="BB187" s="7"/>
    </row>
    <row r="188" spans="1:5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v>1.3333333333333334E-2</v>
      </c>
      <c r="AR188" s="7">
        <v>6.6666666666666671E-3</v>
      </c>
      <c r="AS188" s="7">
        <v>0.02</v>
      </c>
      <c r="AT188" s="7">
        <v>0.04</v>
      </c>
      <c r="AU188" s="7">
        <v>4.6666666666666669E-2</v>
      </c>
      <c r="AV188" s="7">
        <v>6.6666666666666666E-2</v>
      </c>
      <c r="AW188" s="7">
        <v>0.14000000000000001</v>
      </c>
      <c r="AX188" s="7">
        <v>0.1</v>
      </c>
      <c r="AY188" s="7">
        <v>0.42</v>
      </c>
      <c r="AZ188" s="7">
        <v>0.2</v>
      </c>
      <c r="BA188" s="7"/>
      <c r="BB188" s="7"/>
    </row>
    <row r="189" spans="1:5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v>4.2105263157894736E-2</v>
      </c>
      <c r="AR189" s="7">
        <v>5.2631578947368418E-2</v>
      </c>
      <c r="AS189" s="7">
        <v>4.2105263157894736E-2</v>
      </c>
      <c r="AT189" s="7">
        <v>8.4210526315789472E-2</v>
      </c>
      <c r="AU189" s="7">
        <v>0.12631578947368421</v>
      </c>
      <c r="AV189" s="7">
        <v>8.4210526315789472E-2</v>
      </c>
      <c r="AW189" s="7">
        <v>0.15789473684210525</v>
      </c>
      <c r="AX189" s="7">
        <v>0.1368421052631579</v>
      </c>
      <c r="AY189" s="7">
        <v>0.4631578947368421</v>
      </c>
      <c r="AZ189" s="7">
        <v>0.23157894736842105</v>
      </c>
      <c r="BA189" s="7"/>
      <c r="BB189" s="7"/>
    </row>
    <row r="190" spans="1:5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v>0</v>
      </c>
      <c r="AN190" s="7">
        <v>0</v>
      </c>
      <c r="AO190" s="7">
        <v>0</v>
      </c>
      <c r="AP190" s="7">
        <v>0</v>
      </c>
      <c r="AQ190" s="7">
        <v>1.2345679012345678E-2</v>
      </c>
      <c r="AR190" s="7">
        <v>0</v>
      </c>
      <c r="AS190" s="7">
        <v>1.2345679012345678E-2</v>
      </c>
      <c r="AT190" s="7">
        <v>2.4691358024691357E-2</v>
      </c>
      <c r="AU190" s="7">
        <v>8.6419753086419748E-2</v>
      </c>
      <c r="AV190" s="7">
        <v>9.8765432098765427E-2</v>
      </c>
      <c r="AW190" s="7">
        <v>6.25E-2</v>
      </c>
      <c r="AX190" s="7">
        <v>6.25E-2</v>
      </c>
      <c r="AY190" s="7">
        <v>0.46250000000000002</v>
      </c>
      <c r="AZ190" s="7">
        <v>0.16250000000000001</v>
      </c>
      <c r="BA190" s="7"/>
      <c r="BB190" s="7"/>
    </row>
    <row r="191" spans="1:5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v>1.9607843137254902E-2</v>
      </c>
      <c r="AR191" s="7">
        <v>1.9607843137254902E-2</v>
      </c>
      <c r="AS191" s="7">
        <v>3.9215686274509803E-2</v>
      </c>
      <c r="AT191" s="7">
        <v>1.9607843137254902E-2</v>
      </c>
      <c r="AU191" s="7">
        <v>7.8431372549019607E-2</v>
      </c>
      <c r="AV191" s="7">
        <v>7.8431372549019607E-2</v>
      </c>
      <c r="AW191" s="7">
        <v>5.8823529411764705E-2</v>
      </c>
      <c r="AX191" s="7">
        <v>7.8431372549019607E-2</v>
      </c>
      <c r="AY191" s="7">
        <v>0.29411764705882354</v>
      </c>
      <c r="AZ191" s="7">
        <v>7.8431372549019607E-2</v>
      </c>
      <c r="BA191" s="7"/>
      <c r="BB191" s="7"/>
    </row>
    <row r="192" spans="1:5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v>2.0408163265306121E-2</v>
      </c>
      <c r="AR192" s="7">
        <v>6.1224489795918366E-2</v>
      </c>
      <c r="AS192" s="7">
        <v>6.1224489795918366E-2</v>
      </c>
      <c r="AT192" s="7">
        <v>6.1224489795918366E-2</v>
      </c>
      <c r="AU192" s="7">
        <v>0.12244897959183673</v>
      </c>
      <c r="AV192" s="7">
        <v>4.0816326530612242E-2</v>
      </c>
      <c r="AW192" s="7">
        <v>0.10204081632653061</v>
      </c>
      <c r="AX192" s="7">
        <v>0.22448979591836735</v>
      </c>
      <c r="AY192" s="7">
        <v>0.34693877551020408</v>
      </c>
      <c r="AZ192" s="7">
        <v>0.18367346938775511</v>
      </c>
      <c r="BA192" s="7"/>
      <c r="BB192" s="7"/>
    </row>
    <row r="193" spans="1:5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v>2.2727272727272728E-2</v>
      </c>
      <c r="AR193" s="7">
        <v>0</v>
      </c>
      <c r="AS193" s="7">
        <v>0</v>
      </c>
      <c r="AT193" s="7">
        <v>4.5454545454545456E-2</v>
      </c>
      <c r="AU193" s="7">
        <v>2.2727272727272728E-2</v>
      </c>
      <c r="AV193" s="7">
        <v>0.15909090909090909</v>
      </c>
      <c r="AW193" s="7">
        <v>4.5454545454545456E-2</v>
      </c>
      <c r="AX193" s="7">
        <v>9.0909090909090912E-2</v>
      </c>
      <c r="AY193" s="7">
        <v>0.31818181818181818</v>
      </c>
      <c r="AZ193" s="7">
        <v>0.11363636363636363</v>
      </c>
      <c r="BA193" s="7"/>
      <c r="BB193" s="7"/>
    </row>
    <row r="194" spans="1:5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v>5.4054054054054057E-2</v>
      </c>
      <c r="AR194" s="7">
        <v>5.4054054054054057E-2</v>
      </c>
      <c r="AS194" s="7">
        <v>5.4054054054054057E-2</v>
      </c>
      <c r="AT194" s="7">
        <v>5.4054054054054057E-2</v>
      </c>
      <c r="AU194" s="7">
        <v>0.13513513513513514</v>
      </c>
      <c r="AV194" s="7">
        <v>0.13513513513513514</v>
      </c>
      <c r="AW194" s="7">
        <v>8.1081081081081086E-2</v>
      </c>
      <c r="AX194" s="7">
        <v>0.10810810810810811</v>
      </c>
      <c r="AY194" s="7">
        <v>0.21621621621621623</v>
      </c>
      <c r="AZ194" s="7">
        <v>0.10810810810810811</v>
      </c>
      <c r="BA194" s="7"/>
      <c r="BB194" s="7"/>
    </row>
    <row r="195" spans="1:5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v>0</v>
      </c>
      <c r="AN195" s="7">
        <v>0</v>
      </c>
      <c r="AO195" s="7">
        <v>0</v>
      </c>
      <c r="AP195" s="7">
        <v>0</v>
      </c>
      <c r="AQ195" s="7">
        <v>0</v>
      </c>
      <c r="AR195" s="7">
        <v>0</v>
      </c>
      <c r="AS195" s="7">
        <v>0</v>
      </c>
      <c r="AT195" s="7">
        <v>2.6315789473684209E-2</v>
      </c>
      <c r="AU195" s="7">
        <v>7.8947368421052627E-2</v>
      </c>
      <c r="AV195" s="7">
        <v>2.6315789473684209E-2</v>
      </c>
      <c r="AW195" s="7">
        <v>5.4054054054054057E-2</v>
      </c>
      <c r="AX195" s="7">
        <v>8.1081081081081086E-2</v>
      </c>
      <c r="AY195" s="7">
        <v>0.16216216216216217</v>
      </c>
      <c r="AZ195" s="7">
        <v>2.7027027027027029E-2</v>
      </c>
      <c r="BA195" s="7"/>
      <c r="BB195" s="7"/>
    </row>
    <row r="196" spans="1:5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v>0</v>
      </c>
      <c r="AR196" s="7">
        <v>0</v>
      </c>
      <c r="AS196" s="7">
        <v>0</v>
      </c>
      <c r="AT196" s="7">
        <v>0</v>
      </c>
      <c r="AU196" s="7">
        <v>8.5714285714285715E-2</v>
      </c>
      <c r="AV196" s="7">
        <v>2.8571428571428571E-2</v>
      </c>
      <c r="AW196" s="7">
        <v>0.14285714285714285</v>
      </c>
      <c r="AX196" s="7">
        <v>8.5714285714285715E-2</v>
      </c>
      <c r="AY196" s="7">
        <v>0.22857142857142856</v>
      </c>
      <c r="AZ196" s="7">
        <v>0</v>
      </c>
      <c r="BA196" s="7"/>
      <c r="BB196" s="7"/>
    </row>
    <row r="197" spans="1:5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v>4.7619047619047616E-2</v>
      </c>
      <c r="AR197" s="7">
        <v>4.7619047619047616E-2</v>
      </c>
      <c r="AS197" s="7">
        <v>4.7619047619047616E-2</v>
      </c>
      <c r="AT197" s="7">
        <v>4.7619047619047616E-2</v>
      </c>
      <c r="AU197" s="7">
        <v>4.7619047619047616E-2</v>
      </c>
      <c r="AV197" s="7">
        <v>4.7619047619047616E-2</v>
      </c>
      <c r="AW197" s="7">
        <v>9.5238095238095233E-2</v>
      </c>
      <c r="AX197" s="7">
        <v>9.5238095238095233E-2</v>
      </c>
      <c r="AY197" s="7">
        <v>9.5238095238095233E-2</v>
      </c>
      <c r="AZ197" s="7">
        <v>0.14285714285714285</v>
      </c>
      <c r="BA197" s="7"/>
      <c r="BB197" s="7"/>
    </row>
    <row r="198" spans="1:5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v>0</v>
      </c>
      <c r="AJ198" s="7">
        <v>0</v>
      </c>
      <c r="AK198" s="7">
        <v>0</v>
      </c>
      <c r="AL198" s="7">
        <v>0</v>
      </c>
      <c r="AM198" s="7">
        <v>0</v>
      </c>
      <c r="AN198" s="7">
        <v>0</v>
      </c>
      <c r="AO198" s="7">
        <v>0</v>
      </c>
      <c r="AP198" s="7">
        <v>0</v>
      </c>
      <c r="AQ198" s="7">
        <v>0</v>
      </c>
      <c r="AR198" s="7">
        <v>0</v>
      </c>
      <c r="AS198" s="7">
        <v>0</v>
      </c>
      <c r="AT198" s="7">
        <v>0</v>
      </c>
      <c r="AU198" s="7">
        <v>0.25</v>
      </c>
      <c r="AV198" s="7">
        <v>0</v>
      </c>
      <c r="AW198" s="7">
        <v>0.25</v>
      </c>
      <c r="AX198" s="7">
        <v>0.25</v>
      </c>
      <c r="AY198" s="7">
        <v>0.25</v>
      </c>
      <c r="AZ198" s="7">
        <v>0.25</v>
      </c>
      <c r="BA198" s="7"/>
      <c r="BB198" s="7"/>
    </row>
    <row r="199" spans="1:5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v>0</v>
      </c>
      <c r="AD199" s="7">
        <v>0</v>
      </c>
      <c r="AE199" s="7">
        <v>0</v>
      </c>
      <c r="AF199" s="7">
        <v>1</v>
      </c>
      <c r="AG199" s="7">
        <v>0</v>
      </c>
      <c r="AH199" s="7">
        <v>0</v>
      </c>
      <c r="AI199" s="7">
        <v>1</v>
      </c>
      <c r="AJ199" s="7">
        <v>0</v>
      </c>
      <c r="AK199" s="7">
        <v>0</v>
      </c>
      <c r="AL199" s="7">
        <v>0</v>
      </c>
      <c r="AM199" s="7"/>
      <c r="AN199" s="7"/>
      <c r="AO199" s="7"/>
      <c r="AP199" s="7"/>
      <c r="AQ199" s="7"/>
      <c r="AR199" s="7"/>
      <c r="AS199" s="7"/>
      <c r="AT199" s="7"/>
      <c r="AU199" s="7"/>
      <c r="AV199" s="7"/>
      <c r="AW199" s="7"/>
      <c r="AX199" s="7"/>
      <c r="AY199" s="7"/>
      <c r="AZ199" s="7"/>
      <c r="BA199" s="7"/>
      <c r="BB199" s="7"/>
    </row>
    <row r="200" spans="1:5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row>
    <row r="201" spans="1:5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v>0</v>
      </c>
      <c r="AR201" s="7">
        <v>0</v>
      </c>
      <c r="AS201" s="7">
        <v>0</v>
      </c>
      <c r="AT201" s="7">
        <v>0</v>
      </c>
      <c r="AU201" s="7">
        <v>0</v>
      </c>
      <c r="AV201" s="7">
        <v>0</v>
      </c>
      <c r="AW201" s="7">
        <v>0</v>
      </c>
      <c r="AX201" s="7">
        <v>0</v>
      </c>
      <c r="AY201" s="7">
        <v>0</v>
      </c>
      <c r="AZ201" s="7">
        <v>0</v>
      </c>
      <c r="BA201" s="7"/>
      <c r="BB201" s="7"/>
    </row>
    <row r="202" spans="1:5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row>
    <row r="203" spans="1:5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row>
    <row r="204" spans="1:5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B201"/>
  <sheetViews>
    <sheetView workbookViewId="0">
      <selection activeCell="A139" sqref="A139:XFD204"/>
    </sheetView>
  </sheetViews>
  <sheetFormatPr defaultColWidth="9.140625" defaultRowHeight="15" x14ac:dyDescent="0.25"/>
  <cols>
    <col min="1" max="16384" width="9.140625" style="1"/>
  </cols>
  <sheetData>
    <row r="1" spans="1:54" x14ac:dyDescent="0.25">
      <c r="A1" s="2">
        <v>0</v>
      </c>
      <c r="B1" s="2">
        <v>0</v>
      </c>
      <c r="C1" s="2">
        <v>0</v>
      </c>
      <c r="D1" s="2">
        <v>0</v>
      </c>
      <c r="E1" s="2">
        <v>0</v>
      </c>
      <c r="F1" s="2">
        <v>0</v>
      </c>
      <c r="G1" s="2">
        <v>0</v>
      </c>
      <c r="H1" s="2">
        <v>0</v>
      </c>
      <c r="I1" s="2">
        <v>0</v>
      </c>
      <c r="J1" s="2">
        <v>0</v>
      </c>
      <c r="K1" s="2">
        <v>0</v>
      </c>
      <c r="L1" s="2">
        <v>0</v>
      </c>
      <c r="M1" s="2">
        <v>0</v>
      </c>
      <c r="N1" s="2">
        <v>0</v>
      </c>
      <c r="O1" s="2">
        <v>0</v>
      </c>
      <c r="P1" s="2">
        <v>0</v>
      </c>
      <c r="Q1" s="2">
        <v>0</v>
      </c>
      <c r="R1" s="2">
        <v>0</v>
      </c>
      <c r="S1" s="2">
        <v>0</v>
      </c>
      <c r="T1" s="2">
        <v>0</v>
      </c>
      <c r="U1" s="2">
        <v>0</v>
      </c>
      <c r="V1" s="2">
        <v>0</v>
      </c>
      <c r="W1" s="2">
        <v>0</v>
      </c>
      <c r="X1" s="2">
        <v>0</v>
      </c>
      <c r="Y1" s="2">
        <v>0</v>
      </c>
      <c r="Z1" s="2">
        <v>0</v>
      </c>
      <c r="AA1" s="2">
        <v>0</v>
      </c>
      <c r="AB1" s="2">
        <v>0</v>
      </c>
      <c r="AC1" s="2">
        <v>0</v>
      </c>
      <c r="AD1" s="2">
        <v>0</v>
      </c>
      <c r="AE1" s="2">
        <v>0</v>
      </c>
      <c r="AF1" s="2">
        <v>0</v>
      </c>
      <c r="AG1" s="2">
        <v>0</v>
      </c>
      <c r="AH1" s="2">
        <v>0</v>
      </c>
      <c r="AI1" s="2">
        <v>0</v>
      </c>
      <c r="AJ1" s="2">
        <v>0</v>
      </c>
      <c r="AK1" s="2">
        <v>0</v>
      </c>
      <c r="AL1" s="2">
        <v>0</v>
      </c>
      <c r="AM1" s="2">
        <v>0</v>
      </c>
      <c r="AN1" s="2">
        <v>0</v>
      </c>
      <c r="AO1" s="2">
        <v>0</v>
      </c>
      <c r="AP1" s="2">
        <v>0</v>
      </c>
      <c r="AQ1" s="2">
        <v>0</v>
      </c>
      <c r="AR1" s="2">
        <v>0</v>
      </c>
      <c r="AS1" s="2">
        <v>0</v>
      </c>
      <c r="AT1" s="2">
        <v>0</v>
      </c>
      <c r="AU1" s="2">
        <v>0</v>
      </c>
      <c r="AV1" s="2">
        <v>0</v>
      </c>
      <c r="AW1" s="2">
        <v>0</v>
      </c>
      <c r="AX1" s="2">
        <v>0</v>
      </c>
      <c r="AY1" s="2">
        <v>0</v>
      </c>
      <c r="AZ1" s="2">
        <v>0</v>
      </c>
      <c r="BA1" s="2">
        <v>0</v>
      </c>
      <c r="BB1" s="2">
        <v>0</v>
      </c>
    </row>
    <row r="2" spans="1:54" x14ac:dyDescent="0.25">
      <c r="A2" s="2">
        <v>0</v>
      </c>
      <c r="B2" s="2">
        <v>0</v>
      </c>
      <c r="C2" s="2">
        <v>0</v>
      </c>
      <c r="D2" s="2">
        <v>0</v>
      </c>
      <c r="E2" s="2">
        <v>0</v>
      </c>
      <c r="F2" s="2">
        <v>0</v>
      </c>
      <c r="G2" s="2">
        <v>0</v>
      </c>
      <c r="H2" s="2">
        <v>0</v>
      </c>
      <c r="I2" s="2">
        <v>0</v>
      </c>
      <c r="J2" s="2">
        <v>0</v>
      </c>
      <c r="K2" s="2">
        <v>0</v>
      </c>
      <c r="L2" s="2">
        <v>0</v>
      </c>
      <c r="M2" s="2">
        <v>0</v>
      </c>
      <c r="N2" s="2">
        <v>0</v>
      </c>
      <c r="O2" s="2">
        <v>0</v>
      </c>
      <c r="P2" s="2">
        <v>0</v>
      </c>
      <c r="Q2" s="2">
        <v>0</v>
      </c>
      <c r="R2" s="2">
        <v>0</v>
      </c>
      <c r="S2" s="2">
        <v>0</v>
      </c>
      <c r="T2" s="2">
        <v>0</v>
      </c>
      <c r="U2" s="2">
        <v>0</v>
      </c>
      <c r="V2" s="2">
        <v>0</v>
      </c>
      <c r="W2" s="2">
        <v>0</v>
      </c>
      <c r="X2" s="2">
        <v>0</v>
      </c>
      <c r="Y2" s="2">
        <v>0</v>
      </c>
      <c r="Z2" s="2">
        <v>0</v>
      </c>
      <c r="AA2" s="2">
        <v>0</v>
      </c>
      <c r="AB2" s="2">
        <v>0</v>
      </c>
      <c r="AC2" s="2">
        <v>0</v>
      </c>
      <c r="AD2" s="2">
        <v>0</v>
      </c>
      <c r="AE2" s="2">
        <v>0</v>
      </c>
      <c r="AF2" s="2">
        <v>0</v>
      </c>
      <c r="AG2" s="2">
        <v>0</v>
      </c>
      <c r="AH2" s="2">
        <v>0</v>
      </c>
      <c r="AI2" s="2">
        <v>0</v>
      </c>
      <c r="AJ2" s="2">
        <v>0</v>
      </c>
      <c r="AK2" s="2">
        <v>0</v>
      </c>
      <c r="AL2" s="2">
        <v>0</v>
      </c>
      <c r="AM2" s="2">
        <v>0</v>
      </c>
      <c r="AN2" s="2">
        <v>0</v>
      </c>
      <c r="AO2" s="2">
        <v>0</v>
      </c>
      <c r="AP2" s="2">
        <v>0</v>
      </c>
      <c r="AQ2" s="2">
        <v>0</v>
      </c>
      <c r="AR2" s="2">
        <v>0</v>
      </c>
      <c r="AS2" s="2">
        <v>0</v>
      </c>
      <c r="AT2" s="2">
        <v>0</v>
      </c>
      <c r="AU2" s="2">
        <v>0</v>
      </c>
      <c r="AV2" s="2">
        <v>0</v>
      </c>
      <c r="AW2" s="2">
        <v>0</v>
      </c>
      <c r="AX2" s="2">
        <v>0</v>
      </c>
      <c r="AY2" s="2">
        <v>0</v>
      </c>
      <c r="AZ2" s="2">
        <v>0</v>
      </c>
      <c r="BA2" s="2">
        <v>0</v>
      </c>
      <c r="BB2" s="2">
        <v>0</v>
      </c>
    </row>
    <row r="3" spans="1:54" x14ac:dyDescent="0.25">
      <c r="A3" s="2">
        <v>0</v>
      </c>
      <c r="B3" s="2">
        <v>0</v>
      </c>
      <c r="C3" s="2">
        <v>0</v>
      </c>
      <c r="D3" s="2">
        <v>0</v>
      </c>
      <c r="E3" s="2">
        <v>0</v>
      </c>
      <c r="F3" s="2">
        <v>0</v>
      </c>
      <c r="G3" s="2">
        <v>0</v>
      </c>
      <c r="H3" s="2">
        <v>0</v>
      </c>
      <c r="I3" s="2">
        <v>0</v>
      </c>
      <c r="J3" s="2">
        <v>0</v>
      </c>
      <c r="K3" s="2">
        <v>0</v>
      </c>
      <c r="L3" s="2">
        <v>0</v>
      </c>
      <c r="M3" s="2">
        <v>0</v>
      </c>
      <c r="N3" s="2">
        <v>0</v>
      </c>
      <c r="O3" s="2">
        <v>0</v>
      </c>
      <c r="P3" s="2">
        <v>0</v>
      </c>
      <c r="Q3" s="2">
        <v>0</v>
      </c>
      <c r="R3" s="2">
        <v>0</v>
      </c>
      <c r="S3" s="2">
        <v>0</v>
      </c>
      <c r="T3" s="2">
        <v>0</v>
      </c>
      <c r="U3" s="2">
        <v>0</v>
      </c>
      <c r="V3" s="2">
        <v>0</v>
      </c>
      <c r="W3" s="2">
        <v>0</v>
      </c>
      <c r="X3" s="2">
        <v>0</v>
      </c>
      <c r="Y3" s="2">
        <v>0</v>
      </c>
      <c r="Z3" s="2">
        <v>0</v>
      </c>
      <c r="AA3" s="2">
        <v>0</v>
      </c>
      <c r="AB3" s="2">
        <v>0</v>
      </c>
      <c r="AC3" s="2">
        <v>0</v>
      </c>
      <c r="AD3" s="2">
        <v>0</v>
      </c>
      <c r="AE3" s="2">
        <v>0</v>
      </c>
      <c r="AF3" s="2">
        <v>0</v>
      </c>
      <c r="AG3" s="2">
        <v>0</v>
      </c>
      <c r="AH3" s="2">
        <v>0</v>
      </c>
      <c r="AI3" s="2">
        <v>0</v>
      </c>
      <c r="AJ3" s="2">
        <v>0</v>
      </c>
      <c r="AK3" s="2">
        <v>0</v>
      </c>
      <c r="AL3" s="2">
        <v>0</v>
      </c>
      <c r="AM3" s="2">
        <v>0</v>
      </c>
      <c r="AN3" s="2">
        <v>0</v>
      </c>
      <c r="AO3" s="2">
        <v>0</v>
      </c>
      <c r="AP3" s="2">
        <v>0</v>
      </c>
      <c r="AQ3" s="2">
        <v>0</v>
      </c>
      <c r="AR3" s="2">
        <v>0</v>
      </c>
      <c r="AS3" s="2">
        <v>0</v>
      </c>
      <c r="AT3" s="2">
        <v>0</v>
      </c>
      <c r="AU3" s="2">
        <v>0</v>
      </c>
      <c r="AV3" s="2">
        <v>0</v>
      </c>
      <c r="AW3" s="2">
        <v>0</v>
      </c>
      <c r="AX3" s="2">
        <v>0</v>
      </c>
      <c r="AY3" s="2">
        <v>0</v>
      </c>
      <c r="AZ3" s="2">
        <v>0</v>
      </c>
      <c r="BA3" s="2">
        <v>0</v>
      </c>
      <c r="BB3" s="2">
        <v>0</v>
      </c>
    </row>
    <row r="4" spans="1:54" x14ac:dyDescent="0.25">
      <c r="A4" s="2">
        <v>0</v>
      </c>
      <c r="B4" s="2">
        <v>0</v>
      </c>
      <c r="C4" s="2">
        <v>0</v>
      </c>
      <c r="D4" s="2">
        <v>0</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c r="X4" s="2">
        <v>0</v>
      </c>
      <c r="Y4" s="2">
        <v>0</v>
      </c>
      <c r="Z4" s="2">
        <v>0</v>
      </c>
      <c r="AA4" s="2">
        <v>0</v>
      </c>
      <c r="AB4" s="2">
        <v>0</v>
      </c>
      <c r="AC4" s="2">
        <v>0</v>
      </c>
      <c r="AD4" s="2">
        <v>0</v>
      </c>
      <c r="AE4" s="2">
        <v>0</v>
      </c>
      <c r="AF4" s="2">
        <v>0</v>
      </c>
      <c r="AG4" s="2">
        <v>0</v>
      </c>
      <c r="AH4" s="2">
        <v>0</v>
      </c>
      <c r="AI4" s="2">
        <v>0</v>
      </c>
      <c r="AJ4" s="2">
        <v>0</v>
      </c>
      <c r="AK4" s="2">
        <v>0</v>
      </c>
      <c r="AL4" s="2">
        <v>0</v>
      </c>
      <c r="AM4" s="2">
        <v>0</v>
      </c>
      <c r="AN4" s="2">
        <v>0</v>
      </c>
      <c r="AO4" s="2">
        <v>0</v>
      </c>
      <c r="AP4" s="2">
        <v>0</v>
      </c>
      <c r="AQ4" s="2">
        <v>0</v>
      </c>
      <c r="AR4" s="2">
        <v>0</v>
      </c>
      <c r="AS4" s="2">
        <v>0</v>
      </c>
      <c r="AT4" s="2">
        <v>0</v>
      </c>
      <c r="AU4" s="2">
        <v>0</v>
      </c>
      <c r="AV4" s="2">
        <v>0</v>
      </c>
      <c r="AW4" s="2">
        <v>0</v>
      </c>
      <c r="AX4" s="2">
        <v>0</v>
      </c>
      <c r="AY4" s="2">
        <v>0</v>
      </c>
      <c r="AZ4" s="2">
        <v>0</v>
      </c>
      <c r="BA4" s="2">
        <v>0</v>
      </c>
      <c r="BB4" s="2">
        <v>0</v>
      </c>
    </row>
    <row r="5" spans="1:54" x14ac:dyDescent="0.25">
      <c r="A5" s="2">
        <v>0</v>
      </c>
      <c r="B5" s="2">
        <v>0</v>
      </c>
      <c r="C5" s="2">
        <v>0</v>
      </c>
      <c r="D5" s="2">
        <v>0</v>
      </c>
      <c r="E5" s="2">
        <v>0</v>
      </c>
      <c r="F5" s="2">
        <v>0</v>
      </c>
      <c r="G5" s="2">
        <v>0</v>
      </c>
      <c r="H5" s="2">
        <v>0</v>
      </c>
      <c r="I5" s="2">
        <v>0.3847834191694548</v>
      </c>
      <c r="J5" s="2">
        <v>0.55459389090950584</v>
      </c>
      <c r="K5" s="2">
        <v>0.64432671602967506</v>
      </c>
      <c r="L5" s="2">
        <v>0.62154190729114678</v>
      </c>
      <c r="M5" s="2">
        <v>0.76275260061413963</v>
      </c>
      <c r="N5" s="2">
        <v>0.23624782283466272</v>
      </c>
      <c r="O5" s="2">
        <v>6.773846743298384E-2</v>
      </c>
      <c r="P5" s="2">
        <v>2.3782560275049353E-2</v>
      </c>
      <c r="Q5" s="2">
        <v>6.773846743298384E-2</v>
      </c>
      <c r="R5" s="2">
        <v>0.10053832925123751</v>
      </c>
      <c r="S5" s="2">
        <v>0</v>
      </c>
      <c r="T5" s="2">
        <v>0</v>
      </c>
      <c r="U5" s="2">
        <v>0</v>
      </c>
      <c r="V5" s="2">
        <v>0</v>
      </c>
      <c r="W5" s="2">
        <v>0</v>
      </c>
      <c r="X5" s="2">
        <v>0</v>
      </c>
      <c r="Y5" s="2">
        <v>0</v>
      </c>
      <c r="Z5" s="2">
        <v>0</v>
      </c>
      <c r="AA5" s="2">
        <v>0</v>
      </c>
      <c r="AB5" s="2">
        <v>0</v>
      </c>
      <c r="AC5" s="2">
        <v>0</v>
      </c>
      <c r="AD5" s="2">
        <v>0</v>
      </c>
      <c r="AE5" s="2">
        <v>0</v>
      </c>
      <c r="AF5" s="2">
        <v>0</v>
      </c>
      <c r="AG5" s="2">
        <v>0</v>
      </c>
      <c r="AH5" s="2">
        <v>0</v>
      </c>
      <c r="AI5" s="2">
        <v>0</v>
      </c>
      <c r="AJ5" s="2">
        <v>0</v>
      </c>
      <c r="AK5" s="2">
        <v>0</v>
      </c>
      <c r="AL5" s="2">
        <v>0</v>
      </c>
      <c r="AM5" s="2">
        <v>0</v>
      </c>
      <c r="AN5" s="2">
        <v>0</v>
      </c>
      <c r="AO5" s="2">
        <v>0</v>
      </c>
      <c r="AP5" s="2">
        <v>0</v>
      </c>
      <c r="AQ5" s="2">
        <v>0</v>
      </c>
      <c r="AR5" s="2">
        <v>0</v>
      </c>
      <c r="AS5" s="2">
        <v>0</v>
      </c>
      <c r="AT5" s="2">
        <v>0</v>
      </c>
      <c r="AU5" s="2">
        <v>0</v>
      </c>
      <c r="AV5" s="2">
        <v>0</v>
      </c>
      <c r="AW5" s="2">
        <v>0</v>
      </c>
      <c r="AX5" s="2">
        <v>0</v>
      </c>
      <c r="AY5" s="2">
        <v>0</v>
      </c>
      <c r="AZ5" s="2">
        <v>0</v>
      </c>
      <c r="BA5" s="2">
        <v>0</v>
      </c>
      <c r="BB5" s="2">
        <v>0</v>
      </c>
    </row>
    <row r="6" spans="1:54" x14ac:dyDescent="0.25">
      <c r="A6" s="2">
        <v>0</v>
      </c>
      <c r="B6" s="2">
        <v>0</v>
      </c>
      <c r="C6" s="2">
        <v>0</v>
      </c>
      <c r="D6" s="2">
        <v>0</v>
      </c>
      <c r="E6" s="2">
        <v>0</v>
      </c>
      <c r="F6" s="2">
        <v>0</v>
      </c>
      <c r="G6" s="2">
        <v>0</v>
      </c>
      <c r="H6" s="2">
        <v>0</v>
      </c>
      <c r="I6" s="2">
        <v>0.5073392728754138</v>
      </c>
      <c r="J6" s="2">
        <v>0.64552311091007208</v>
      </c>
      <c r="K6" s="2">
        <v>0.75146444691316017</v>
      </c>
      <c r="L6" s="2">
        <v>0.75689191103226161</v>
      </c>
      <c r="M6" s="2">
        <v>0.89643448177423402</v>
      </c>
      <c r="N6" s="2">
        <v>0.38546291673729405</v>
      </c>
      <c r="O6" s="2">
        <v>0.23202732703294204</v>
      </c>
      <c r="P6" s="2">
        <v>7.2147920909264029E-2</v>
      </c>
      <c r="Q6" s="2">
        <v>0.14116785578459035</v>
      </c>
      <c r="R6" s="2">
        <v>7.922819065319564E-2</v>
      </c>
      <c r="S6" s="2">
        <v>0</v>
      </c>
      <c r="T6" s="2">
        <v>0</v>
      </c>
      <c r="U6" s="2">
        <v>0</v>
      </c>
      <c r="V6" s="2">
        <v>0</v>
      </c>
      <c r="W6" s="2">
        <v>0</v>
      </c>
      <c r="X6" s="2">
        <v>0</v>
      </c>
      <c r="Y6" s="2">
        <v>0</v>
      </c>
      <c r="Z6" s="2">
        <v>0</v>
      </c>
      <c r="AA6" s="2">
        <v>0</v>
      </c>
      <c r="AB6" s="2">
        <v>0</v>
      </c>
      <c r="AC6" s="2">
        <v>0</v>
      </c>
      <c r="AD6" s="2">
        <v>0</v>
      </c>
      <c r="AE6" s="2">
        <v>0</v>
      </c>
      <c r="AF6" s="2">
        <v>0</v>
      </c>
      <c r="AG6" s="2">
        <v>0</v>
      </c>
      <c r="AH6" s="2">
        <v>0</v>
      </c>
      <c r="AI6" s="2">
        <v>0</v>
      </c>
      <c r="AJ6" s="2">
        <v>0</v>
      </c>
      <c r="AK6" s="2">
        <v>0</v>
      </c>
      <c r="AL6" s="2">
        <v>0</v>
      </c>
      <c r="AM6" s="2">
        <v>0</v>
      </c>
      <c r="AN6" s="2">
        <v>0</v>
      </c>
      <c r="AO6" s="2">
        <v>0</v>
      </c>
      <c r="AP6" s="2">
        <v>0</v>
      </c>
      <c r="AQ6" s="2">
        <v>0</v>
      </c>
      <c r="AR6" s="2">
        <v>0</v>
      </c>
      <c r="AS6" s="2">
        <v>0</v>
      </c>
      <c r="AT6" s="2">
        <v>0</v>
      </c>
      <c r="AU6" s="2">
        <v>0</v>
      </c>
      <c r="AV6" s="2">
        <v>0</v>
      </c>
      <c r="AW6" s="2">
        <v>0</v>
      </c>
      <c r="AX6" s="2">
        <v>0</v>
      </c>
      <c r="AY6" s="2">
        <v>0</v>
      </c>
      <c r="AZ6" s="2">
        <v>0</v>
      </c>
      <c r="BA6" s="2">
        <v>0</v>
      </c>
      <c r="BB6" s="2">
        <v>0</v>
      </c>
    </row>
    <row r="7" spans="1:54" x14ac:dyDescent="0.25">
      <c r="A7" s="2">
        <v>0</v>
      </c>
      <c r="B7" s="2">
        <v>0</v>
      </c>
      <c r="C7" s="2">
        <v>0</v>
      </c>
      <c r="D7" s="2">
        <v>0</v>
      </c>
      <c r="E7" s="2">
        <v>0</v>
      </c>
      <c r="F7" s="2">
        <v>0</v>
      </c>
      <c r="G7" s="2">
        <v>0</v>
      </c>
      <c r="H7" s="2">
        <v>0</v>
      </c>
      <c r="I7" s="2">
        <v>0.63652799902332813</v>
      </c>
      <c r="J7" s="2">
        <v>0.75224131587792886</v>
      </c>
      <c r="K7" s="2">
        <v>0.83485548700110979</v>
      </c>
      <c r="L7" s="2">
        <v>0.81799059270733299</v>
      </c>
      <c r="M7" s="2">
        <v>0.91127496302425648</v>
      </c>
      <c r="N7" s="2">
        <v>0.54509144017612687</v>
      </c>
      <c r="O7" s="2">
        <v>0.32169550305198458</v>
      </c>
      <c r="P7" s="2">
        <v>0.25661167091984138</v>
      </c>
      <c r="Q7" s="2">
        <v>0.31230833721193241</v>
      </c>
      <c r="R7" s="2">
        <v>0.15774200500828228</v>
      </c>
      <c r="S7" s="2">
        <v>0</v>
      </c>
      <c r="T7" s="2">
        <v>0</v>
      </c>
      <c r="U7" s="2">
        <v>0</v>
      </c>
      <c r="V7" s="2">
        <v>0</v>
      </c>
      <c r="W7" s="2">
        <v>0</v>
      </c>
      <c r="X7" s="2">
        <v>0</v>
      </c>
      <c r="Y7" s="2">
        <v>0</v>
      </c>
      <c r="Z7" s="2">
        <v>0</v>
      </c>
      <c r="AA7" s="2">
        <v>0</v>
      </c>
      <c r="AB7" s="2">
        <v>0</v>
      </c>
      <c r="AC7" s="2">
        <v>0</v>
      </c>
      <c r="AD7" s="2">
        <v>0</v>
      </c>
      <c r="AE7" s="2">
        <v>0</v>
      </c>
      <c r="AF7" s="2">
        <v>0</v>
      </c>
      <c r="AG7" s="2">
        <v>0</v>
      </c>
      <c r="AH7" s="2">
        <v>0</v>
      </c>
      <c r="AI7" s="2">
        <v>0</v>
      </c>
      <c r="AJ7" s="2">
        <v>0</v>
      </c>
      <c r="AK7" s="2">
        <v>0</v>
      </c>
      <c r="AL7" s="2">
        <v>0</v>
      </c>
      <c r="AM7" s="2">
        <v>0</v>
      </c>
      <c r="AN7" s="2">
        <v>0</v>
      </c>
      <c r="AO7" s="2">
        <v>0</v>
      </c>
      <c r="AP7" s="2">
        <v>0</v>
      </c>
      <c r="AQ7" s="2">
        <v>0</v>
      </c>
      <c r="AR7" s="2">
        <v>0</v>
      </c>
      <c r="AS7" s="2">
        <v>0</v>
      </c>
      <c r="AT7" s="2">
        <v>0</v>
      </c>
      <c r="AU7" s="2">
        <v>0</v>
      </c>
      <c r="AV7" s="2">
        <v>0</v>
      </c>
      <c r="AW7" s="2">
        <v>0</v>
      </c>
      <c r="AX7" s="2">
        <v>0</v>
      </c>
      <c r="AY7" s="2">
        <v>0</v>
      </c>
      <c r="AZ7" s="2">
        <v>0</v>
      </c>
      <c r="BA7" s="2">
        <v>0</v>
      </c>
      <c r="BB7" s="2">
        <v>0</v>
      </c>
    </row>
    <row r="8" spans="1:54" x14ac:dyDescent="0.25">
      <c r="A8" s="2">
        <v>0</v>
      </c>
      <c r="B8" s="2">
        <v>0</v>
      </c>
      <c r="C8" s="2">
        <v>0</v>
      </c>
      <c r="D8" s="2">
        <v>0</v>
      </c>
      <c r="E8" s="2">
        <v>0</v>
      </c>
      <c r="F8" s="2">
        <v>0</v>
      </c>
      <c r="G8" s="2">
        <v>0</v>
      </c>
      <c r="H8" s="2">
        <v>0</v>
      </c>
      <c r="I8" s="2">
        <v>0.77338866372781023</v>
      </c>
      <c r="J8" s="2">
        <v>0.77988578682606136</v>
      </c>
      <c r="K8" s="2">
        <v>0.86720319415559199</v>
      </c>
      <c r="L8" s="2">
        <v>0.86024186380065171</v>
      </c>
      <c r="M8" s="2">
        <v>0.89568012861824009</v>
      </c>
      <c r="N8" s="2">
        <v>0.65369393407401954</v>
      </c>
      <c r="O8" s="2">
        <v>0.59635104551558893</v>
      </c>
      <c r="P8" s="2">
        <v>0.6383748269759062</v>
      </c>
      <c r="Q8" s="2">
        <v>0.64897050808023149</v>
      </c>
      <c r="R8" s="2">
        <v>0.43326841401117955</v>
      </c>
      <c r="S8" s="2">
        <v>0.29927217944159645</v>
      </c>
      <c r="T8" s="2">
        <v>0.29927217944159645</v>
      </c>
      <c r="U8" s="2">
        <v>0.14325999792770339</v>
      </c>
      <c r="V8" s="2">
        <v>0.3337082184752922</v>
      </c>
      <c r="W8" s="2">
        <v>9.7328789333502898E-4</v>
      </c>
      <c r="X8" s="2">
        <v>8.9740110884575119E-2</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row>
    <row r="9" spans="1:54" x14ac:dyDescent="0.25">
      <c r="A9" s="2">
        <v>0</v>
      </c>
      <c r="B9" s="2">
        <v>0</v>
      </c>
      <c r="C9" s="2">
        <v>0</v>
      </c>
      <c r="D9" s="2">
        <v>0</v>
      </c>
      <c r="E9" s="2">
        <v>0</v>
      </c>
      <c r="F9" s="2">
        <v>0</v>
      </c>
      <c r="G9" s="2">
        <v>0</v>
      </c>
      <c r="H9" s="2">
        <v>0</v>
      </c>
      <c r="I9" s="2">
        <v>0.47349032912479405</v>
      </c>
      <c r="J9" s="2">
        <v>0.47349032912479405</v>
      </c>
      <c r="K9" s="2">
        <v>0.63058335244718067</v>
      </c>
      <c r="L9" s="2">
        <v>0.63058335244718067</v>
      </c>
      <c r="M9" s="2">
        <v>0.63058335244718067</v>
      </c>
      <c r="N9" s="2">
        <v>0.24486321636655139</v>
      </c>
      <c r="O9" s="2">
        <v>0.66171991223576132</v>
      </c>
      <c r="P9" s="2">
        <v>0.77742720503889462</v>
      </c>
      <c r="Q9" s="2">
        <v>0.80714497989143918</v>
      </c>
      <c r="R9" s="2">
        <v>0.63805255519579074</v>
      </c>
      <c r="S9" s="2">
        <v>0.51352553891059127</v>
      </c>
      <c r="T9" s="2">
        <v>0.35834995245645063</v>
      </c>
      <c r="U9" s="2">
        <v>0.30992187689454864</v>
      </c>
      <c r="V9" s="2">
        <v>0.4308672685304864</v>
      </c>
      <c r="W9" s="2">
        <v>1.9768571742590918E-2</v>
      </c>
      <c r="X9" s="2">
        <v>0.11445192937936599</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row>
    <row r="10" spans="1:54" x14ac:dyDescent="0.25">
      <c r="A10" s="2">
        <v>0</v>
      </c>
      <c r="B10" s="2">
        <v>0</v>
      </c>
      <c r="C10" s="2">
        <v>0</v>
      </c>
      <c r="D10" s="2">
        <v>0</v>
      </c>
      <c r="E10" s="2">
        <v>0</v>
      </c>
      <c r="F10" s="2">
        <v>0</v>
      </c>
      <c r="G10" s="2">
        <v>0</v>
      </c>
      <c r="H10" s="2">
        <v>0</v>
      </c>
      <c r="I10" s="2">
        <v>0</v>
      </c>
      <c r="J10" s="2">
        <v>0</v>
      </c>
      <c r="K10" s="2">
        <v>0</v>
      </c>
      <c r="L10" s="2">
        <v>0</v>
      </c>
      <c r="M10" s="2">
        <v>0</v>
      </c>
      <c r="N10" s="2">
        <v>0</v>
      </c>
      <c r="O10" s="2">
        <v>0.75728300684574013</v>
      </c>
      <c r="P10" s="2">
        <v>0.88421056635880735</v>
      </c>
      <c r="Q10" s="2">
        <v>0.84831334879603215</v>
      </c>
      <c r="R10" s="2">
        <v>0.8078317234964727</v>
      </c>
      <c r="S10" s="2">
        <v>0.51896413762904192</v>
      </c>
      <c r="T10" s="2">
        <v>0.45324772509357647</v>
      </c>
      <c r="U10" s="2">
        <v>0.42829113627009763</v>
      </c>
      <c r="V10" s="2">
        <v>0.53430349813474987</v>
      </c>
      <c r="W10" s="2">
        <v>7.0956408509652236E-2</v>
      </c>
      <c r="X10" s="2">
        <v>0.2120017634778002</v>
      </c>
      <c r="Y10" s="2">
        <v>0</v>
      </c>
      <c r="Z10" s="2">
        <v>0</v>
      </c>
      <c r="AA10" s="2">
        <v>0</v>
      </c>
      <c r="AB10" s="2">
        <v>0</v>
      </c>
      <c r="AC10" s="2">
        <v>0</v>
      </c>
      <c r="AD10" s="2">
        <v>0</v>
      </c>
      <c r="AE10" s="2">
        <v>0</v>
      </c>
      <c r="AF10" s="2">
        <v>0</v>
      </c>
      <c r="AG10" s="2">
        <v>0</v>
      </c>
      <c r="AH10" s="2">
        <v>0</v>
      </c>
      <c r="AI10" s="2">
        <v>0</v>
      </c>
      <c r="AJ10" s="2">
        <v>0</v>
      </c>
      <c r="AK10" s="2">
        <v>0</v>
      </c>
      <c r="AL10" s="2">
        <v>0</v>
      </c>
      <c r="AM10" s="2">
        <v>0</v>
      </c>
      <c r="AN10" s="2">
        <v>0</v>
      </c>
      <c r="AO10" s="2">
        <v>0</v>
      </c>
      <c r="AP10" s="2">
        <v>0</v>
      </c>
      <c r="AQ10" s="2">
        <v>0</v>
      </c>
      <c r="AR10" s="2">
        <v>0</v>
      </c>
      <c r="AS10" s="2">
        <v>0</v>
      </c>
      <c r="AT10" s="2">
        <v>0</v>
      </c>
      <c r="AU10" s="2">
        <v>0</v>
      </c>
      <c r="AV10" s="2">
        <v>0</v>
      </c>
      <c r="AW10" s="2">
        <v>0</v>
      </c>
      <c r="AX10" s="2">
        <v>0</v>
      </c>
      <c r="AY10" s="2">
        <v>0</v>
      </c>
      <c r="AZ10" s="2">
        <v>0</v>
      </c>
      <c r="BA10" s="2">
        <v>0</v>
      </c>
      <c r="BB10" s="2">
        <v>0</v>
      </c>
    </row>
    <row r="11" spans="1:54" x14ac:dyDescent="0.25">
      <c r="A11" s="2">
        <v>0</v>
      </c>
      <c r="B11" s="2">
        <v>0</v>
      </c>
      <c r="C11" s="2">
        <v>0</v>
      </c>
      <c r="D11" s="2">
        <v>0</v>
      </c>
      <c r="E11" s="2">
        <v>0</v>
      </c>
      <c r="F11" s="2">
        <v>0</v>
      </c>
      <c r="G11" s="2">
        <v>0</v>
      </c>
      <c r="H11" s="2">
        <v>0</v>
      </c>
      <c r="I11" s="2">
        <v>2.5000000000000001E-2</v>
      </c>
      <c r="J11" s="2">
        <v>2.5000000000000001E-2</v>
      </c>
      <c r="K11" s="2">
        <v>2.5000000000000001E-2</v>
      </c>
      <c r="L11" s="2">
        <v>2.5000000000000001E-2</v>
      </c>
      <c r="M11" s="2">
        <v>2.5000000000000001E-2</v>
      </c>
      <c r="N11" s="2">
        <v>2.5000000000000001E-2</v>
      </c>
      <c r="O11" s="2">
        <v>0.87098872010174144</v>
      </c>
      <c r="P11" s="2">
        <v>0.91723691225553416</v>
      </c>
      <c r="Q11" s="2">
        <v>0.92295623766323409</v>
      </c>
      <c r="R11" s="2">
        <v>0.86010582590202045</v>
      </c>
      <c r="S11" s="2">
        <v>0.73263190412359602</v>
      </c>
      <c r="T11" s="2">
        <v>0.54288161550196268</v>
      </c>
      <c r="U11" s="2">
        <v>0.60384919128291958</v>
      </c>
      <c r="V11" s="2">
        <v>0.60384919128291958</v>
      </c>
      <c r="W11" s="2">
        <v>0.23710256722272982</v>
      </c>
      <c r="X11" s="2">
        <v>0.3292298476789326</v>
      </c>
      <c r="Y11" s="2">
        <v>0</v>
      </c>
      <c r="Z11" s="2">
        <v>5.0507633794680609E-3</v>
      </c>
      <c r="AA11" s="2">
        <v>0</v>
      </c>
      <c r="AB11" s="2">
        <v>0</v>
      </c>
      <c r="AC11" s="2">
        <v>0</v>
      </c>
      <c r="AD11" s="2">
        <v>0</v>
      </c>
      <c r="AE11" s="2">
        <v>0</v>
      </c>
      <c r="AF11" s="2">
        <v>0</v>
      </c>
      <c r="AG11" s="2">
        <v>0</v>
      </c>
      <c r="AH11" s="2">
        <v>0</v>
      </c>
      <c r="AI11" s="2">
        <v>0</v>
      </c>
      <c r="AJ11" s="2">
        <v>0</v>
      </c>
      <c r="AK11" s="2">
        <v>0</v>
      </c>
      <c r="AL11" s="2">
        <v>0</v>
      </c>
      <c r="AM11" s="2">
        <v>0</v>
      </c>
      <c r="AN11" s="2">
        <v>0</v>
      </c>
      <c r="AO11" s="2">
        <v>0</v>
      </c>
      <c r="AP11" s="2">
        <v>0</v>
      </c>
      <c r="AQ11" s="2">
        <v>0</v>
      </c>
      <c r="AR11" s="2">
        <v>0</v>
      </c>
      <c r="AS11" s="2">
        <v>0</v>
      </c>
      <c r="AT11" s="2">
        <v>0</v>
      </c>
      <c r="AU11" s="2">
        <v>0</v>
      </c>
      <c r="AV11" s="2">
        <v>0</v>
      </c>
      <c r="AW11" s="2">
        <v>0</v>
      </c>
      <c r="AX11" s="2">
        <v>0</v>
      </c>
      <c r="AY11" s="2">
        <v>0</v>
      </c>
      <c r="AZ11" s="2">
        <v>0</v>
      </c>
      <c r="BA11" s="2">
        <v>0</v>
      </c>
      <c r="BB11" s="2">
        <v>0</v>
      </c>
    </row>
    <row r="12" spans="1:54" x14ac:dyDescent="0.25">
      <c r="A12" s="2">
        <v>0</v>
      </c>
      <c r="B12" s="2">
        <v>0</v>
      </c>
      <c r="C12" s="2">
        <v>0</v>
      </c>
      <c r="D12" s="2">
        <v>0</v>
      </c>
      <c r="E12" s="2">
        <v>0</v>
      </c>
      <c r="F12" s="2">
        <v>0</v>
      </c>
      <c r="G12" s="2">
        <v>0</v>
      </c>
      <c r="H12" s="2">
        <v>0</v>
      </c>
      <c r="I12" s="2">
        <v>0</v>
      </c>
      <c r="J12" s="2">
        <v>0</v>
      </c>
      <c r="K12" s="2">
        <v>0</v>
      </c>
      <c r="L12" s="2">
        <v>0</v>
      </c>
      <c r="M12" s="2">
        <v>0</v>
      </c>
      <c r="N12" s="2">
        <v>0</v>
      </c>
      <c r="O12" s="2">
        <v>0.59038360277499657</v>
      </c>
      <c r="P12" s="2">
        <v>0.59038360277499657</v>
      </c>
      <c r="Q12" s="2">
        <v>0.95142615374644457</v>
      </c>
      <c r="R12" s="2">
        <v>0.94103666688125109</v>
      </c>
      <c r="S12" s="2">
        <v>0.78380455201851884</v>
      </c>
      <c r="T12" s="2">
        <v>0.67451906311055421</v>
      </c>
      <c r="U12" s="2">
        <v>0.65689091894683482</v>
      </c>
      <c r="V12" s="2">
        <v>0.60685459222457983</v>
      </c>
      <c r="W12" s="2">
        <v>0.42468298813730021</v>
      </c>
      <c r="X12" s="2">
        <v>0.45920079816241977</v>
      </c>
      <c r="Y12" s="2">
        <v>0.12848082881611034</v>
      </c>
      <c r="Z12" s="2">
        <v>0.23526204066273637</v>
      </c>
      <c r="AA12" s="2">
        <v>0</v>
      </c>
      <c r="AB12" s="2">
        <v>0</v>
      </c>
      <c r="AC12" s="2">
        <v>0</v>
      </c>
      <c r="AD12" s="2">
        <v>0</v>
      </c>
      <c r="AE12" s="2">
        <v>0</v>
      </c>
      <c r="AF12" s="2">
        <v>0</v>
      </c>
      <c r="AG12" s="2">
        <v>0</v>
      </c>
      <c r="AH12" s="2">
        <v>0</v>
      </c>
      <c r="AI12" s="2">
        <v>0</v>
      </c>
      <c r="AJ12" s="2">
        <v>0</v>
      </c>
      <c r="AK12" s="2">
        <v>0</v>
      </c>
      <c r="AL12" s="2">
        <v>0</v>
      </c>
      <c r="AM12" s="2">
        <v>0</v>
      </c>
      <c r="AN12" s="2">
        <v>0</v>
      </c>
      <c r="AO12" s="2">
        <v>0</v>
      </c>
      <c r="AP12" s="2">
        <v>0</v>
      </c>
      <c r="AQ12" s="2">
        <v>0</v>
      </c>
      <c r="AR12" s="2">
        <v>0</v>
      </c>
      <c r="AS12" s="2">
        <v>0</v>
      </c>
      <c r="AT12" s="2">
        <v>0</v>
      </c>
      <c r="AU12" s="2">
        <v>0</v>
      </c>
      <c r="AV12" s="2">
        <v>0</v>
      </c>
      <c r="AW12" s="2">
        <v>0</v>
      </c>
      <c r="AX12" s="2">
        <v>0</v>
      </c>
      <c r="AY12" s="2">
        <v>0</v>
      </c>
      <c r="AZ12" s="2">
        <v>0</v>
      </c>
      <c r="BA12" s="2">
        <v>0</v>
      </c>
      <c r="BB12" s="2">
        <v>0</v>
      </c>
    </row>
    <row r="13" spans="1:54" x14ac:dyDescent="0.25">
      <c r="A13" s="2">
        <v>0</v>
      </c>
      <c r="B13" s="2">
        <v>0</v>
      </c>
      <c r="C13" s="2">
        <v>0</v>
      </c>
      <c r="D13" s="2">
        <v>0</v>
      </c>
      <c r="E13" s="2">
        <v>0</v>
      </c>
      <c r="F13" s="2">
        <v>0</v>
      </c>
      <c r="G13" s="2">
        <v>0</v>
      </c>
      <c r="H13" s="2">
        <v>0</v>
      </c>
      <c r="I13" s="2">
        <v>0</v>
      </c>
      <c r="J13" s="2">
        <v>0</v>
      </c>
      <c r="K13" s="2">
        <v>0</v>
      </c>
      <c r="L13" s="2">
        <v>0</v>
      </c>
      <c r="M13" s="2">
        <v>0</v>
      </c>
      <c r="N13" s="2">
        <v>0</v>
      </c>
      <c r="O13" s="2">
        <v>0</v>
      </c>
      <c r="P13" s="2">
        <v>0</v>
      </c>
      <c r="Q13" s="2">
        <v>0.95592291241188043</v>
      </c>
      <c r="R13" s="2">
        <v>0.97190256530495667</v>
      </c>
      <c r="S13" s="2">
        <v>0.82330259943713724</v>
      </c>
      <c r="T13" s="2">
        <v>0.72710841023357187</v>
      </c>
      <c r="U13" s="2">
        <v>0.68330889060000199</v>
      </c>
      <c r="V13" s="2">
        <v>0.64556532939142297</v>
      </c>
      <c r="W13" s="2">
        <v>0.62421400648419745</v>
      </c>
      <c r="X13" s="2">
        <v>0.566229229680693</v>
      </c>
      <c r="Y13" s="2">
        <v>0.2282966630101364</v>
      </c>
      <c r="Z13" s="2">
        <v>0.34356355078855705</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c r="AY13" s="2">
        <v>0</v>
      </c>
      <c r="AZ13" s="2">
        <v>0</v>
      </c>
      <c r="BA13" s="2">
        <v>0</v>
      </c>
      <c r="BB13" s="2">
        <v>0</v>
      </c>
    </row>
    <row r="14" spans="1:54" x14ac:dyDescent="0.25">
      <c r="A14" s="2">
        <v>0</v>
      </c>
      <c r="B14" s="2">
        <v>0</v>
      </c>
      <c r="C14" s="2">
        <v>0</v>
      </c>
      <c r="D14" s="2">
        <v>0</v>
      </c>
      <c r="E14" s="2">
        <v>0</v>
      </c>
      <c r="F14" s="2">
        <v>0</v>
      </c>
      <c r="G14" s="2">
        <v>0</v>
      </c>
      <c r="H14" s="2">
        <v>0</v>
      </c>
      <c r="I14" s="2">
        <v>0</v>
      </c>
      <c r="J14" s="2">
        <v>0</v>
      </c>
      <c r="K14" s="2">
        <v>0</v>
      </c>
      <c r="L14" s="2">
        <v>0</v>
      </c>
      <c r="M14" s="2">
        <v>0</v>
      </c>
      <c r="N14" s="2">
        <v>0</v>
      </c>
      <c r="O14" s="2">
        <v>0</v>
      </c>
      <c r="P14" s="2">
        <v>0</v>
      </c>
      <c r="Q14" s="2">
        <v>0.91974329102971986</v>
      </c>
      <c r="R14" s="2">
        <v>0.91030218502652893</v>
      </c>
      <c r="S14" s="2">
        <v>0.80707891348516991</v>
      </c>
      <c r="T14" s="2">
        <v>0.68014412596361229</v>
      </c>
      <c r="U14" s="2">
        <v>0.80813464626524034</v>
      </c>
      <c r="V14" s="2">
        <v>0.62155805187719526</v>
      </c>
      <c r="W14" s="2">
        <v>0.77070178010988943</v>
      </c>
      <c r="X14" s="2">
        <v>0.62155805187719526</v>
      </c>
      <c r="Y14" s="2">
        <v>0.40293288024189566</v>
      </c>
      <c r="Z14" s="2">
        <v>0.43017901054286822</v>
      </c>
      <c r="AA14" s="2">
        <v>0.15424628678790975</v>
      </c>
      <c r="AB14" s="2">
        <v>0.26309823725148407</v>
      </c>
      <c r="AC14" s="2">
        <v>7.7426851838848898E-2</v>
      </c>
      <c r="AD14" s="2">
        <v>0</v>
      </c>
      <c r="AE14" s="2">
        <v>0</v>
      </c>
      <c r="AF14" s="2">
        <v>0</v>
      </c>
      <c r="AG14" s="2">
        <v>0</v>
      </c>
      <c r="AH14" s="2">
        <v>0</v>
      </c>
      <c r="AI14" s="2">
        <v>0</v>
      </c>
      <c r="AJ14" s="2">
        <v>0</v>
      </c>
      <c r="AK14" s="2">
        <v>0</v>
      </c>
      <c r="AL14" s="2">
        <v>0</v>
      </c>
      <c r="AM14" s="2">
        <v>0</v>
      </c>
      <c r="AN14" s="2">
        <v>0</v>
      </c>
      <c r="AO14" s="2">
        <v>0</v>
      </c>
      <c r="AP14" s="2">
        <v>0</v>
      </c>
      <c r="AQ14" s="2">
        <v>0</v>
      </c>
      <c r="AR14" s="2">
        <v>0</v>
      </c>
      <c r="AS14" s="2">
        <v>0</v>
      </c>
      <c r="AT14" s="2">
        <v>0</v>
      </c>
      <c r="AU14" s="2">
        <v>0</v>
      </c>
      <c r="AV14" s="2">
        <v>0</v>
      </c>
      <c r="AW14" s="2">
        <v>0</v>
      </c>
      <c r="AX14" s="2">
        <v>0</v>
      </c>
      <c r="AY14" s="2">
        <v>0</v>
      </c>
      <c r="AZ14" s="2">
        <v>0</v>
      </c>
      <c r="BA14" s="2">
        <v>0</v>
      </c>
      <c r="BB14" s="2">
        <v>0</v>
      </c>
    </row>
    <row r="15" spans="1:54" x14ac:dyDescent="0.25">
      <c r="A15" s="2">
        <v>0</v>
      </c>
      <c r="B15" s="2">
        <v>0</v>
      </c>
      <c r="C15" s="2">
        <v>0</v>
      </c>
      <c r="D15" s="2">
        <v>0</v>
      </c>
      <c r="E15" s="2">
        <v>0</v>
      </c>
      <c r="F15" s="2">
        <v>0</v>
      </c>
      <c r="G15" s="2">
        <v>0</v>
      </c>
      <c r="H15" s="2">
        <v>0</v>
      </c>
      <c r="I15" s="2">
        <v>0</v>
      </c>
      <c r="J15" s="2">
        <v>0</v>
      </c>
      <c r="K15" s="2">
        <v>0</v>
      </c>
      <c r="L15" s="2">
        <v>0</v>
      </c>
      <c r="M15" s="2">
        <v>0</v>
      </c>
      <c r="N15" s="2">
        <v>0</v>
      </c>
      <c r="O15" s="2">
        <v>0</v>
      </c>
      <c r="P15" s="2">
        <v>0</v>
      </c>
      <c r="Q15" s="2">
        <v>0.63058335244718067</v>
      </c>
      <c r="R15" s="2">
        <v>0.63058335244718067</v>
      </c>
      <c r="S15" s="2">
        <v>0.63058335244718067</v>
      </c>
      <c r="T15" s="2">
        <v>0.69322169263358635</v>
      </c>
      <c r="U15" s="2">
        <v>0.84893180388485856</v>
      </c>
      <c r="V15" s="2">
        <v>0.6716876547744528</v>
      </c>
      <c r="W15" s="2">
        <v>0.86689255153091604</v>
      </c>
      <c r="X15" s="2">
        <v>0.73998127160867089</v>
      </c>
      <c r="Y15" s="2">
        <v>0.45919705159501856</v>
      </c>
      <c r="Z15" s="2">
        <v>0.53268321409287278</v>
      </c>
      <c r="AA15" s="2">
        <v>0.26418764675355311</v>
      </c>
      <c r="AB15" s="2">
        <v>0.29757365581686424</v>
      </c>
      <c r="AC15" s="2">
        <v>8.6181145849421825E-2</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c r="AY15" s="2">
        <v>0</v>
      </c>
      <c r="AZ15" s="2">
        <v>0</v>
      </c>
      <c r="BA15" s="2">
        <v>0</v>
      </c>
      <c r="BB15" s="2">
        <v>0</v>
      </c>
    </row>
    <row r="16" spans="1:54" x14ac:dyDescent="0.25">
      <c r="A16" s="2">
        <v>0</v>
      </c>
      <c r="B16" s="2">
        <v>0</v>
      </c>
      <c r="C16" s="2">
        <v>0</v>
      </c>
      <c r="D16" s="2">
        <v>0</v>
      </c>
      <c r="E16" s="2">
        <v>0</v>
      </c>
      <c r="F16" s="2">
        <v>0</v>
      </c>
      <c r="G16" s="2">
        <v>0</v>
      </c>
      <c r="H16" s="2">
        <v>0</v>
      </c>
      <c r="I16" s="2">
        <v>0</v>
      </c>
      <c r="J16" s="2">
        <v>0</v>
      </c>
      <c r="K16" s="2">
        <v>0</v>
      </c>
      <c r="L16" s="2">
        <v>0</v>
      </c>
      <c r="M16" s="2">
        <v>0</v>
      </c>
      <c r="N16" s="2">
        <v>0</v>
      </c>
      <c r="O16" s="2">
        <v>0</v>
      </c>
      <c r="P16" s="2">
        <v>0</v>
      </c>
      <c r="Q16" s="2">
        <v>0</v>
      </c>
      <c r="R16" s="2">
        <v>0</v>
      </c>
      <c r="S16" s="2">
        <v>0</v>
      </c>
      <c r="T16" s="2">
        <v>0.71103662815425661</v>
      </c>
      <c r="U16" s="2">
        <v>0.84697746733288337</v>
      </c>
      <c r="V16" s="2">
        <v>0.73590381142774408</v>
      </c>
      <c r="W16" s="2">
        <v>0.91063020448562959</v>
      </c>
      <c r="X16" s="2">
        <v>0.7991991734890922</v>
      </c>
      <c r="Y16" s="2">
        <v>0.6457228672794697</v>
      </c>
      <c r="Z16" s="2">
        <v>0.5935698065499464</v>
      </c>
      <c r="AA16" s="2">
        <v>0.37275914188036952</v>
      </c>
      <c r="AB16" s="2">
        <v>0.2981542862263562</v>
      </c>
      <c r="AC16" s="2">
        <v>9.3019058721721337E-2</v>
      </c>
      <c r="AD16" s="2">
        <v>0</v>
      </c>
      <c r="AE16" s="2">
        <v>0</v>
      </c>
      <c r="AF16" s="2">
        <v>0</v>
      </c>
      <c r="AG16" s="2">
        <v>0</v>
      </c>
      <c r="AH16" s="2">
        <v>0</v>
      </c>
      <c r="AI16" s="2">
        <v>0</v>
      </c>
      <c r="AJ16" s="2">
        <v>0</v>
      </c>
      <c r="AK16" s="2">
        <v>0</v>
      </c>
      <c r="AL16" s="2">
        <v>0</v>
      </c>
      <c r="AM16" s="2">
        <v>0</v>
      </c>
      <c r="AN16" s="2">
        <v>0</v>
      </c>
      <c r="AO16" s="2">
        <v>0</v>
      </c>
      <c r="AP16" s="2">
        <v>0</v>
      </c>
      <c r="AQ16" s="2">
        <v>0</v>
      </c>
      <c r="AR16" s="2">
        <v>0</v>
      </c>
      <c r="AS16" s="2">
        <v>0</v>
      </c>
      <c r="AT16" s="2">
        <v>0</v>
      </c>
      <c r="AU16" s="2">
        <v>0</v>
      </c>
      <c r="AV16" s="2">
        <v>0</v>
      </c>
      <c r="AW16" s="2">
        <v>0</v>
      </c>
      <c r="AX16" s="2">
        <v>0</v>
      </c>
      <c r="AY16" s="2">
        <v>0</v>
      </c>
      <c r="AZ16" s="2">
        <v>0</v>
      </c>
      <c r="BA16" s="2">
        <v>0</v>
      </c>
      <c r="BB16" s="2">
        <v>0</v>
      </c>
    </row>
    <row r="17" spans="1:54" x14ac:dyDescent="0.25">
      <c r="A17" s="2">
        <v>0</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0.7426814627886662</v>
      </c>
      <c r="U17" s="2">
        <v>0.84196363347416447</v>
      </c>
      <c r="V17" s="2">
        <v>0.69109345226312602</v>
      </c>
      <c r="W17" s="2">
        <v>0.97159194655645609</v>
      </c>
      <c r="X17" s="2">
        <v>0.79588919756403609</v>
      </c>
      <c r="Y17" s="2">
        <v>0.71074716342509969</v>
      </c>
      <c r="Z17" s="2">
        <v>0.67642877754316277</v>
      </c>
      <c r="AA17" s="2">
        <v>0.37276240086320334</v>
      </c>
      <c r="AB17" s="2">
        <v>0.44120318328899844</v>
      </c>
      <c r="AC17" s="2">
        <v>0.24648682874863725</v>
      </c>
      <c r="AD17" s="2">
        <v>0.12734011410223034</v>
      </c>
      <c r="AE17" s="2">
        <v>5.8456082972634493E-2</v>
      </c>
      <c r="AF17" s="2">
        <v>0.15284593960863169</v>
      </c>
      <c r="AG17" s="2">
        <v>5.8456082972634493E-2</v>
      </c>
      <c r="AH17" s="2">
        <v>0.10298355077261745</v>
      </c>
      <c r="AI17" s="2">
        <v>0</v>
      </c>
      <c r="AJ17" s="2">
        <v>0</v>
      </c>
      <c r="AK17" s="2">
        <v>0</v>
      </c>
      <c r="AL17" s="2">
        <v>0</v>
      </c>
      <c r="AM17" s="2">
        <v>0</v>
      </c>
      <c r="AN17" s="2">
        <v>0</v>
      </c>
      <c r="AO17" s="2">
        <v>0</v>
      </c>
      <c r="AP17" s="2">
        <v>0</v>
      </c>
      <c r="AQ17" s="2">
        <v>0</v>
      </c>
      <c r="AR17" s="2">
        <v>0</v>
      </c>
      <c r="AS17" s="2">
        <v>0</v>
      </c>
      <c r="AT17" s="2">
        <v>0</v>
      </c>
      <c r="AU17" s="2">
        <v>0</v>
      </c>
      <c r="AV17" s="2">
        <v>0</v>
      </c>
      <c r="AW17" s="2">
        <v>0</v>
      </c>
      <c r="AX17" s="2">
        <v>0</v>
      </c>
      <c r="AY17" s="2">
        <v>0</v>
      </c>
      <c r="AZ17" s="2">
        <v>0</v>
      </c>
      <c r="BA17" s="2">
        <v>0</v>
      </c>
      <c r="BB17" s="2">
        <v>0</v>
      </c>
    </row>
    <row r="18" spans="1:54" x14ac:dyDescent="0.25">
      <c r="A18" s="2">
        <v>0</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0.29240177382128663</v>
      </c>
      <c r="U18" s="2">
        <v>0.29240177382128663</v>
      </c>
      <c r="V18" s="2">
        <v>0.29240177382128663</v>
      </c>
      <c r="W18" s="2">
        <v>0.29240177382128663</v>
      </c>
      <c r="X18" s="2">
        <v>0.29240177382128663</v>
      </c>
      <c r="Y18" s="2">
        <v>0.78690758010592443</v>
      </c>
      <c r="Z18" s="2">
        <v>0.74835507939051471</v>
      </c>
      <c r="AA18" s="2">
        <v>0.46188737824603177</v>
      </c>
      <c r="AB18" s="2">
        <v>0.61861977638365051</v>
      </c>
      <c r="AC18" s="2">
        <v>0.37969946046320446</v>
      </c>
      <c r="AD18" s="2">
        <v>0.33144076406420941</v>
      </c>
      <c r="AE18" s="2">
        <v>0.3137938714247146</v>
      </c>
      <c r="AF18" s="2">
        <v>0.1815211811936146</v>
      </c>
      <c r="AG18" s="2">
        <v>0.18484096424316498</v>
      </c>
      <c r="AH18" s="2">
        <v>0.22685754112275669</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row>
    <row r="19" spans="1:54" x14ac:dyDescent="0.25">
      <c r="A19" s="2">
        <v>0</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0.79132309828567937</v>
      </c>
      <c r="Z19" s="2">
        <v>0.76564346560673346</v>
      </c>
      <c r="AA19" s="2">
        <v>0.46286874543657408</v>
      </c>
      <c r="AB19" s="2">
        <v>0.59122124446857338</v>
      </c>
      <c r="AC19" s="2">
        <v>0.40514606423532618</v>
      </c>
      <c r="AD19" s="2">
        <v>0.30709793551492082</v>
      </c>
      <c r="AE19" s="2">
        <v>0.34811717075548776</v>
      </c>
      <c r="AF19" s="2">
        <v>0.27913503638853721</v>
      </c>
      <c r="AG19" s="2">
        <v>0.24384867556376966</v>
      </c>
      <c r="AH19" s="2">
        <v>0.27913503638853721</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row>
    <row r="20" spans="1:54" x14ac:dyDescent="0.25">
      <c r="A20" s="2">
        <v>0</v>
      </c>
      <c r="B20" s="2">
        <v>0</v>
      </c>
      <c r="C20" s="2">
        <v>0</v>
      </c>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0.79917148475728528</v>
      </c>
      <c r="Z20" s="2">
        <v>0.77839831451298291</v>
      </c>
      <c r="AA20" s="2">
        <v>0.36952824069192625</v>
      </c>
      <c r="AB20" s="2">
        <v>0.6306899389926004</v>
      </c>
      <c r="AC20" s="2">
        <v>0.42147476419806074</v>
      </c>
      <c r="AD20" s="2">
        <v>0.29359482610274812</v>
      </c>
      <c r="AE20" s="2">
        <v>0.412744746795489</v>
      </c>
      <c r="AF20" s="2">
        <v>0.27705904276023352</v>
      </c>
      <c r="AG20" s="2">
        <v>0.29359482610274812</v>
      </c>
      <c r="AH20" s="2">
        <v>0.32704193399613635</v>
      </c>
      <c r="AI20" s="2">
        <v>0</v>
      </c>
      <c r="AJ20" s="2">
        <v>0</v>
      </c>
      <c r="AK20" s="2">
        <v>0</v>
      </c>
      <c r="AL20" s="2">
        <v>0</v>
      </c>
      <c r="AM20" s="2">
        <v>0</v>
      </c>
      <c r="AN20" s="2">
        <v>0</v>
      </c>
      <c r="AO20" s="2">
        <v>0</v>
      </c>
      <c r="AP20" s="2">
        <v>0</v>
      </c>
      <c r="AQ20" s="2">
        <v>0</v>
      </c>
      <c r="AR20" s="2">
        <v>0</v>
      </c>
      <c r="AS20" s="2">
        <v>0</v>
      </c>
      <c r="AT20" s="2">
        <v>0</v>
      </c>
      <c r="AU20" s="2">
        <v>0</v>
      </c>
      <c r="AV20" s="2">
        <v>0</v>
      </c>
      <c r="AW20" s="2">
        <v>0</v>
      </c>
      <c r="AX20" s="2">
        <v>0</v>
      </c>
      <c r="AY20" s="2">
        <v>0</v>
      </c>
      <c r="AZ20" s="2">
        <v>0</v>
      </c>
      <c r="BA20" s="2">
        <v>0</v>
      </c>
      <c r="BB20" s="2">
        <v>0</v>
      </c>
    </row>
    <row r="21" spans="1:54" x14ac:dyDescent="0.25">
      <c r="A21" s="2">
        <v>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0.85123952084221788</v>
      </c>
      <c r="Z21" s="2">
        <v>0.80059825579732813</v>
      </c>
      <c r="AA21" s="2">
        <v>0.25232238890681247</v>
      </c>
      <c r="AB21" s="2">
        <v>0.66207838629592342</v>
      </c>
      <c r="AC21" s="2">
        <v>0.44058222203323494</v>
      </c>
      <c r="AD21" s="2">
        <v>0.30075363368905128</v>
      </c>
      <c r="AE21" s="2">
        <v>0.57616446700093693</v>
      </c>
      <c r="AF21" s="2">
        <v>0.38863897859151963</v>
      </c>
      <c r="AG21" s="2">
        <v>0.25232238890681247</v>
      </c>
      <c r="AH21" s="2">
        <v>0.30075363368905128</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row>
    <row r="22" spans="1:54" x14ac:dyDescent="0.25">
      <c r="A22" s="2">
        <v>0</v>
      </c>
      <c r="B22" s="2">
        <v>0</v>
      </c>
      <c r="C22" s="2">
        <v>0</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0.8225094096523593</v>
      </c>
      <c r="Z22" s="2">
        <v>0.7519506207829787</v>
      </c>
      <c r="AA22" s="2">
        <v>0.43386153860952925</v>
      </c>
      <c r="AB22" s="2">
        <v>0.59758763942850823</v>
      </c>
      <c r="AC22" s="2">
        <v>0.49405252639426589</v>
      </c>
      <c r="AD22" s="2">
        <v>0.32877903577127343</v>
      </c>
      <c r="AE22" s="2">
        <v>0.42109614271232987</v>
      </c>
      <c r="AF22" s="2">
        <v>0.42109614271232987</v>
      </c>
      <c r="AG22" s="2">
        <v>0.32877903577127343</v>
      </c>
      <c r="AH22" s="2">
        <v>0.37424842831374905</v>
      </c>
      <c r="AI22" s="2">
        <v>8.4037586596126396E-3</v>
      </c>
      <c r="AJ22" s="2">
        <v>8.4037586596126396E-3</v>
      </c>
      <c r="AK22" s="2">
        <v>8.4037586596126396E-3</v>
      </c>
      <c r="AL22" s="2">
        <v>9.4299324050245992E-2</v>
      </c>
      <c r="AM22" s="2">
        <v>0</v>
      </c>
      <c r="AN22" s="2">
        <v>0</v>
      </c>
      <c r="AO22" s="2">
        <v>0</v>
      </c>
      <c r="AP22" s="2">
        <v>0</v>
      </c>
      <c r="AQ22" s="2">
        <v>0</v>
      </c>
      <c r="AR22" s="2">
        <v>0</v>
      </c>
      <c r="AS22" s="2">
        <v>0</v>
      </c>
      <c r="AT22" s="2">
        <v>0</v>
      </c>
      <c r="AU22" s="2">
        <v>0</v>
      </c>
      <c r="AV22" s="2">
        <v>0</v>
      </c>
      <c r="AW22" s="2">
        <v>0</v>
      </c>
      <c r="AX22" s="2">
        <v>0</v>
      </c>
      <c r="AY22" s="2">
        <v>0</v>
      </c>
      <c r="AZ22" s="2">
        <v>0</v>
      </c>
      <c r="BA22" s="2">
        <v>0</v>
      </c>
      <c r="BB22" s="2">
        <v>0</v>
      </c>
    </row>
    <row r="23" spans="1:54" x14ac:dyDescent="0.25">
      <c r="A23" s="2">
        <v>0</v>
      </c>
      <c r="B23" s="2">
        <v>0</v>
      </c>
      <c r="C23" s="2">
        <v>0</v>
      </c>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2.5000000000000001E-2</v>
      </c>
      <c r="Z23" s="2">
        <v>2.5000000000000001E-2</v>
      </c>
      <c r="AA23" s="2">
        <v>0</v>
      </c>
      <c r="AB23" s="2">
        <v>0</v>
      </c>
      <c r="AC23" s="2">
        <v>0.75490510623818263</v>
      </c>
      <c r="AD23" s="2">
        <v>0.66323012484794663</v>
      </c>
      <c r="AE23" s="2">
        <v>0.68586704885476646</v>
      </c>
      <c r="AF23" s="2">
        <v>0.62734599796239809</v>
      </c>
      <c r="AG23" s="2">
        <v>0.60068257372165679</v>
      </c>
      <c r="AH23" s="2">
        <v>0.60068257372165679</v>
      </c>
      <c r="AI23" s="2">
        <v>0.43386709672966672</v>
      </c>
      <c r="AJ23" s="2">
        <v>0.39576780162056879</v>
      </c>
      <c r="AK23" s="2">
        <v>0.34557335707003345</v>
      </c>
      <c r="AL23" s="2">
        <v>0.49389621297463204</v>
      </c>
      <c r="AM23" s="2">
        <v>0</v>
      </c>
      <c r="AN23" s="2">
        <v>0</v>
      </c>
      <c r="AO23" s="2">
        <v>0</v>
      </c>
      <c r="AP23" s="2">
        <v>0</v>
      </c>
      <c r="AQ23" s="2">
        <v>0</v>
      </c>
      <c r="AR23" s="2">
        <v>0</v>
      </c>
      <c r="AS23" s="2">
        <v>0</v>
      </c>
      <c r="AT23" s="2">
        <v>0</v>
      </c>
      <c r="AU23" s="2">
        <v>0</v>
      </c>
      <c r="AV23" s="2">
        <v>0</v>
      </c>
      <c r="AW23" s="2">
        <v>0</v>
      </c>
      <c r="AX23" s="2">
        <v>0</v>
      </c>
      <c r="AY23" s="2">
        <v>0</v>
      </c>
      <c r="AZ23" s="2">
        <v>0</v>
      </c>
      <c r="BA23" s="2">
        <v>0</v>
      </c>
      <c r="BB23" s="2">
        <v>0</v>
      </c>
    </row>
    <row r="24" spans="1:54" x14ac:dyDescent="0.25">
      <c r="A24" s="2">
        <v>0</v>
      </c>
      <c r="B24" s="2">
        <v>0</v>
      </c>
      <c r="C24" s="2">
        <v>0</v>
      </c>
      <c r="D24" s="2">
        <v>0</v>
      </c>
      <c r="E24" s="2">
        <v>0</v>
      </c>
      <c r="F24" s="2">
        <v>0</v>
      </c>
      <c r="G24" s="2">
        <v>0</v>
      </c>
      <c r="H24" s="2">
        <v>0</v>
      </c>
      <c r="I24" s="2">
        <v>0</v>
      </c>
      <c r="J24" s="2">
        <v>0</v>
      </c>
      <c r="K24" s="2">
        <v>0</v>
      </c>
      <c r="L24" s="2">
        <v>0</v>
      </c>
      <c r="M24" s="2">
        <v>0</v>
      </c>
      <c r="N24" s="2">
        <v>0</v>
      </c>
      <c r="O24" s="2">
        <v>0</v>
      </c>
      <c r="P24" s="2">
        <v>0</v>
      </c>
      <c r="Q24" s="2">
        <v>2.5000000000000001E-2</v>
      </c>
      <c r="R24" s="2">
        <v>2.5000000000000001E-2</v>
      </c>
      <c r="S24" s="2">
        <v>0</v>
      </c>
      <c r="T24" s="2">
        <v>0</v>
      </c>
      <c r="U24" s="2">
        <v>0</v>
      </c>
      <c r="V24" s="2">
        <v>0</v>
      </c>
      <c r="W24" s="2">
        <v>2.5000000000000001E-2</v>
      </c>
      <c r="X24" s="2">
        <v>0</v>
      </c>
      <c r="Y24" s="2">
        <v>0</v>
      </c>
      <c r="Z24" s="2">
        <v>0</v>
      </c>
      <c r="AA24" s="2">
        <v>0</v>
      </c>
      <c r="AB24" s="2">
        <v>0</v>
      </c>
      <c r="AC24" s="2">
        <v>0.77329128015208592</v>
      </c>
      <c r="AD24" s="2">
        <v>0.75593203405413778</v>
      </c>
      <c r="AE24" s="2">
        <v>0.76832567764297988</v>
      </c>
      <c r="AF24" s="2">
        <v>0.67639784873409869</v>
      </c>
      <c r="AG24" s="2">
        <v>0.69598671189303385</v>
      </c>
      <c r="AH24" s="2">
        <v>0.64305447837440699</v>
      </c>
      <c r="AI24" s="2">
        <v>0.48350040438218311</v>
      </c>
      <c r="AJ24" s="2">
        <v>0.40662328558522676</v>
      </c>
      <c r="AK24" s="2">
        <v>0.38062227646327473</v>
      </c>
      <c r="AL24" s="2">
        <v>0.49624474127618523</v>
      </c>
      <c r="AM24" s="2">
        <v>2.5000000000000001E-2</v>
      </c>
      <c r="AN24" s="2">
        <v>0</v>
      </c>
      <c r="AO24" s="2">
        <v>0</v>
      </c>
      <c r="AP24" s="2">
        <v>0</v>
      </c>
      <c r="AQ24" s="2">
        <v>0</v>
      </c>
      <c r="AR24" s="2">
        <v>0</v>
      </c>
      <c r="AS24" s="2">
        <v>0</v>
      </c>
      <c r="AT24" s="2">
        <v>0</v>
      </c>
      <c r="AU24" s="2">
        <v>0</v>
      </c>
      <c r="AV24" s="2">
        <v>0</v>
      </c>
      <c r="AW24" s="2">
        <v>0</v>
      </c>
      <c r="AX24" s="2">
        <v>0</v>
      </c>
      <c r="AY24" s="2">
        <v>0</v>
      </c>
      <c r="AZ24" s="2">
        <v>0</v>
      </c>
      <c r="BA24" s="2">
        <v>0</v>
      </c>
      <c r="BB24" s="2">
        <v>0</v>
      </c>
    </row>
    <row r="25" spans="1:54" x14ac:dyDescent="0.25">
      <c r="A25" s="2">
        <v>0</v>
      </c>
      <c r="B25" s="2">
        <v>0</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0.77744117560551995</v>
      </c>
      <c r="AD25" s="2">
        <v>0.73987112891481122</v>
      </c>
      <c r="AE25" s="2">
        <v>0.74453355470352012</v>
      </c>
      <c r="AF25" s="2">
        <v>0.65731705039085586</v>
      </c>
      <c r="AG25" s="2">
        <v>0.68456975846465884</v>
      </c>
      <c r="AH25" s="2">
        <v>0.66637437605976846</v>
      </c>
      <c r="AI25" s="2">
        <v>0.45947975239886052</v>
      </c>
      <c r="AJ25" s="2">
        <v>0.46805522989657877</v>
      </c>
      <c r="AK25" s="2">
        <v>0.40420106343819606</v>
      </c>
      <c r="AL25" s="2">
        <v>0.53298494809343655</v>
      </c>
      <c r="AM25" s="2">
        <v>0</v>
      </c>
      <c r="AN25" s="2">
        <v>0</v>
      </c>
      <c r="AO25" s="2">
        <v>0</v>
      </c>
      <c r="AP25" s="2">
        <v>0</v>
      </c>
      <c r="AQ25" s="2">
        <v>0</v>
      </c>
      <c r="AR25" s="2">
        <v>0</v>
      </c>
      <c r="AS25" s="2">
        <v>0</v>
      </c>
      <c r="AT25" s="2">
        <v>0</v>
      </c>
      <c r="AU25" s="2">
        <v>0</v>
      </c>
      <c r="AV25" s="2">
        <v>0</v>
      </c>
      <c r="AW25" s="2">
        <v>0</v>
      </c>
      <c r="AX25" s="2">
        <v>0</v>
      </c>
      <c r="AY25" s="2">
        <v>0</v>
      </c>
      <c r="AZ25" s="2">
        <v>0</v>
      </c>
      <c r="BA25" s="2">
        <v>0</v>
      </c>
      <c r="BB25" s="2">
        <v>0</v>
      </c>
    </row>
    <row r="26" spans="1:54" x14ac:dyDescent="0.25">
      <c r="A26" s="2">
        <v>0</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0.69586289833636616</v>
      </c>
      <c r="AD26" s="2">
        <v>0.64358417625679731</v>
      </c>
      <c r="AE26" s="2">
        <v>0.72263283432192527</v>
      </c>
      <c r="AF26" s="2">
        <v>0.74990231912815819</v>
      </c>
      <c r="AG26" s="2">
        <v>0.65651053626065892</v>
      </c>
      <c r="AH26" s="2">
        <v>0.64358417625679731</v>
      </c>
      <c r="AI26" s="2">
        <v>0.35469692850688661</v>
      </c>
      <c r="AJ26" s="2">
        <v>0.55538202671269499</v>
      </c>
      <c r="AK26" s="2">
        <v>0.28801023454815455</v>
      </c>
      <c r="AL26" s="2">
        <v>0.35469692850688661</v>
      </c>
      <c r="AM26" s="2">
        <v>0</v>
      </c>
      <c r="AN26" s="2">
        <v>0</v>
      </c>
      <c r="AO26" s="2">
        <v>0</v>
      </c>
      <c r="AP26" s="2">
        <v>0</v>
      </c>
      <c r="AQ26" s="2">
        <v>0</v>
      </c>
      <c r="AR26" s="2">
        <v>0</v>
      </c>
      <c r="AS26" s="2">
        <v>0</v>
      </c>
      <c r="AT26" s="2">
        <v>0</v>
      </c>
      <c r="AU26" s="2">
        <v>0</v>
      </c>
      <c r="AV26" s="2">
        <v>0</v>
      </c>
      <c r="AW26" s="2">
        <v>0</v>
      </c>
      <c r="AX26" s="2">
        <v>0</v>
      </c>
      <c r="AY26" s="2">
        <v>0</v>
      </c>
      <c r="AZ26" s="2">
        <v>0</v>
      </c>
      <c r="BA26" s="2">
        <v>0</v>
      </c>
      <c r="BB26" s="2">
        <v>0</v>
      </c>
    </row>
    <row r="27" spans="1:54" x14ac:dyDescent="0.25">
      <c r="A27" s="2">
        <v>0</v>
      </c>
      <c r="B27" s="2">
        <v>0</v>
      </c>
      <c r="C27" s="2">
        <v>0</v>
      </c>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c r="X27" s="2">
        <v>0</v>
      </c>
      <c r="Y27" s="2">
        <v>0</v>
      </c>
      <c r="Z27" s="2">
        <v>0</v>
      </c>
      <c r="AA27" s="2">
        <v>0</v>
      </c>
      <c r="AB27" s="2">
        <v>0</v>
      </c>
      <c r="AC27" s="2">
        <v>0.72880231143787721</v>
      </c>
      <c r="AD27" s="2">
        <v>0.70705876088561492</v>
      </c>
      <c r="AE27" s="2">
        <v>0.66469508051075099</v>
      </c>
      <c r="AF27" s="2">
        <v>0.70705876088561492</v>
      </c>
      <c r="AG27" s="2">
        <v>0.68570348301979234</v>
      </c>
      <c r="AH27" s="2">
        <v>0.54447600512715777</v>
      </c>
      <c r="AI27" s="2">
        <v>0.38804145798048717</v>
      </c>
      <c r="AJ27" s="2">
        <v>0.44105841057699324</v>
      </c>
      <c r="AK27" s="2">
        <v>0.27022887044531485</v>
      </c>
      <c r="AL27" s="2">
        <v>0.3365343307250277</v>
      </c>
      <c r="AM27" s="2">
        <v>0</v>
      </c>
      <c r="AN27" s="2">
        <v>0</v>
      </c>
      <c r="AO27" s="2">
        <v>0</v>
      </c>
      <c r="AP27" s="2">
        <v>0</v>
      </c>
      <c r="AQ27" s="2">
        <v>0</v>
      </c>
      <c r="AR27" s="2">
        <v>0</v>
      </c>
      <c r="AS27" s="2">
        <v>0</v>
      </c>
      <c r="AT27" s="2">
        <v>0</v>
      </c>
      <c r="AU27" s="2">
        <v>0</v>
      </c>
      <c r="AV27" s="2">
        <v>0</v>
      </c>
      <c r="AW27" s="2">
        <v>0</v>
      </c>
      <c r="AX27" s="2">
        <v>0</v>
      </c>
      <c r="AY27" s="2">
        <v>0</v>
      </c>
      <c r="AZ27" s="2">
        <v>0</v>
      </c>
      <c r="BA27" s="2">
        <v>0</v>
      </c>
      <c r="BB27" s="2">
        <v>0</v>
      </c>
    </row>
    <row r="28" spans="1:54" x14ac:dyDescent="0.25">
      <c r="A28" s="2">
        <v>0</v>
      </c>
      <c r="B28" s="2">
        <v>0</v>
      </c>
      <c r="C28" s="2">
        <v>0</v>
      </c>
      <c r="D28" s="2">
        <v>0</v>
      </c>
      <c r="E28" s="2">
        <v>0</v>
      </c>
      <c r="F28" s="2">
        <v>0</v>
      </c>
      <c r="G28" s="2">
        <v>0</v>
      </c>
      <c r="H28" s="2">
        <v>0</v>
      </c>
      <c r="I28" s="2">
        <v>0</v>
      </c>
      <c r="J28" s="2">
        <v>0</v>
      </c>
      <c r="K28" s="2">
        <v>0</v>
      </c>
      <c r="L28" s="2">
        <v>0</v>
      </c>
      <c r="M28" s="2">
        <v>0</v>
      </c>
      <c r="N28" s="2">
        <v>0</v>
      </c>
      <c r="O28" s="2">
        <v>0</v>
      </c>
      <c r="P28" s="2">
        <v>0</v>
      </c>
      <c r="Q28" s="2">
        <v>0</v>
      </c>
      <c r="R28" s="2">
        <v>0</v>
      </c>
      <c r="S28" s="2">
        <v>0</v>
      </c>
      <c r="T28" s="2">
        <v>0</v>
      </c>
      <c r="U28" s="2">
        <v>0</v>
      </c>
      <c r="V28" s="2">
        <v>0</v>
      </c>
      <c r="W28" s="2">
        <v>0</v>
      </c>
      <c r="X28" s="2">
        <v>0</v>
      </c>
      <c r="Y28" s="2">
        <v>0</v>
      </c>
      <c r="Z28" s="2">
        <v>0</v>
      </c>
      <c r="AA28" s="2">
        <v>0</v>
      </c>
      <c r="AB28" s="2">
        <v>0</v>
      </c>
      <c r="AC28" s="2">
        <v>0.60275305077276098</v>
      </c>
      <c r="AD28" s="2">
        <v>0.49167664619000906</v>
      </c>
      <c r="AE28" s="2">
        <v>0.68335939056086215</v>
      </c>
      <c r="AF28" s="2">
        <v>0.5645996540114675</v>
      </c>
      <c r="AG28" s="2">
        <v>0.5645996540114675</v>
      </c>
      <c r="AH28" s="2">
        <v>0.60275305077276098</v>
      </c>
      <c r="AI28" s="2">
        <v>0.3015456507123413</v>
      </c>
      <c r="AJ28" s="2">
        <v>0.4218695891340416</v>
      </c>
      <c r="AK28" s="2">
        <v>0.24547595073865169</v>
      </c>
      <c r="AL28" s="2">
        <v>0.45369560195063929</v>
      </c>
      <c r="AM28" s="2">
        <v>1.257911709342506E-2</v>
      </c>
      <c r="AN28" s="2">
        <v>1.257911709342506E-2</v>
      </c>
      <c r="AO28" s="2">
        <v>1.257911709342506E-2</v>
      </c>
      <c r="AP28" s="2">
        <v>1.257911709342506E-2</v>
      </c>
      <c r="AQ28" s="2">
        <v>1.257911709342506E-2</v>
      </c>
      <c r="AR28" s="2">
        <v>0</v>
      </c>
      <c r="AS28" s="2">
        <v>0</v>
      </c>
      <c r="AT28" s="2">
        <v>0</v>
      </c>
      <c r="AU28" s="2">
        <v>0</v>
      </c>
      <c r="AV28" s="2">
        <v>0</v>
      </c>
      <c r="AW28" s="2">
        <v>0</v>
      </c>
      <c r="AX28" s="2">
        <v>0</v>
      </c>
      <c r="AY28" s="2">
        <v>0</v>
      </c>
      <c r="AZ28" s="2">
        <v>0</v>
      </c>
      <c r="BA28" s="2">
        <v>0</v>
      </c>
      <c r="BB28" s="2">
        <v>0</v>
      </c>
    </row>
    <row r="29" spans="1:54" x14ac:dyDescent="0.25">
      <c r="A29" s="2">
        <v>0</v>
      </c>
      <c r="B29" s="2">
        <v>0</v>
      </c>
      <c r="C29" s="2">
        <v>0</v>
      </c>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c r="X29" s="2">
        <v>0</v>
      </c>
      <c r="Y29" s="2">
        <v>0</v>
      </c>
      <c r="Z29" s="2">
        <v>0</v>
      </c>
      <c r="AA29" s="2">
        <v>0</v>
      </c>
      <c r="AB29" s="2">
        <v>0</v>
      </c>
      <c r="AC29" s="2">
        <v>0.22277809550351213</v>
      </c>
      <c r="AD29" s="2">
        <v>0.11811724875702523</v>
      </c>
      <c r="AE29" s="2">
        <v>0.22277809550351213</v>
      </c>
      <c r="AF29" s="2">
        <v>0.22277809550351213</v>
      </c>
      <c r="AG29" s="2">
        <v>0.22277809550351213</v>
      </c>
      <c r="AH29" s="2">
        <v>0.22277809550351213</v>
      </c>
      <c r="AI29" s="2">
        <v>0.25553020199474608</v>
      </c>
      <c r="AJ29" s="2">
        <v>0.40593638400794374</v>
      </c>
      <c r="AK29" s="2">
        <v>0.25553020199474608</v>
      </c>
      <c r="AL29" s="2">
        <v>0.22109690534667847</v>
      </c>
      <c r="AM29" s="2">
        <v>0.24447468946619599</v>
      </c>
      <c r="AN29" s="2">
        <v>0.38357792331440566</v>
      </c>
      <c r="AO29" s="2">
        <v>0.24447468946619599</v>
      </c>
      <c r="AP29" s="2">
        <v>0.16288587215509964</v>
      </c>
      <c r="AQ29" s="2">
        <v>9.1465784907666436E-2</v>
      </c>
      <c r="AR29" s="2">
        <v>0</v>
      </c>
      <c r="AS29" s="2">
        <v>0</v>
      </c>
      <c r="AT29" s="2">
        <v>0</v>
      </c>
      <c r="AU29" s="2">
        <v>0</v>
      </c>
      <c r="AV29" s="2">
        <v>0</v>
      </c>
      <c r="AW29" s="2">
        <v>0</v>
      </c>
      <c r="AX29" s="2">
        <v>0</v>
      </c>
      <c r="AY29" s="2">
        <v>0</v>
      </c>
      <c r="AZ29" s="2">
        <v>0</v>
      </c>
      <c r="BA29" s="2">
        <v>0</v>
      </c>
      <c r="BB29" s="2">
        <v>0</v>
      </c>
    </row>
    <row r="30" spans="1:54" x14ac:dyDescent="0.25">
      <c r="A30" s="2">
        <v>0</v>
      </c>
      <c r="B30" s="2">
        <v>0</v>
      </c>
      <c r="C30" s="2">
        <v>0</v>
      </c>
      <c r="D30" s="2">
        <v>0</v>
      </c>
      <c r="E30" s="2">
        <v>0</v>
      </c>
      <c r="F30" s="2">
        <v>0</v>
      </c>
      <c r="G30" s="2">
        <v>0</v>
      </c>
      <c r="H30" s="2">
        <v>0</v>
      </c>
      <c r="I30" s="2">
        <v>0</v>
      </c>
      <c r="J30" s="2">
        <v>0</v>
      </c>
      <c r="K30" s="2">
        <v>0</v>
      </c>
      <c r="L30" s="2">
        <v>0</v>
      </c>
      <c r="M30" s="2">
        <v>0</v>
      </c>
      <c r="N30" s="2">
        <v>0</v>
      </c>
      <c r="O30" s="2">
        <v>0</v>
      </c>
      <c r="P30" s="2">
        <v>0</v>
      </c>
      <c r="Q30" s="2">
        <v>0</v>
      </c>
      <c r="R30" s="2">
        <v>0</v>
      </c>
      <c r="S30" s="2">
        <v>0</v>
      </c>
      <c r="T30" s="2">
        <v>0</v>
      </c>
      <c r="U30" s="2">
        <v>0</v>
      </c>
      <c r="V30" s="2">
        <v>0</v>
      </c>
      <c r="W30" s="2">
        <v>0</v>
      </c>
      <c r="X30" s="2">
        <v>0</v>
      </c>
      <c r="Y30" s="2">
        <v>0</v>
      </c>
      <c r="Z30" s="2">
        <v>0</v>
      </c>
      <c r="AA30" s="2">
        <v>0</v>
      </c>
      <c r="AB30" s="2">
        <v>0</v>
      </c>
      <c r="AC30" s="2">
        <v>0.28358206388191087</v>
      </c>
      <c r="AD30" s="2">
        <v>0.4781762498950185</v>
      </c>
      <c r="AE30" s="2">
        <v>0.14663279963467324</v>
      </c>
      <c r="AF30" s="2">
        <v>0.28358206388191087</v>
      </c>
      <c r="AG30" s="2">
        <v>0.14663279963467324</v>
      </c>
      <c r="AH30" s="2">
        <v>5.2744950526316947E-2</v>
      </c>
      <c r="AI30" s="2">
        <v>0.20226024365502027</v>
      </c>
      <c r="AJ30" s="2">
        <v>0.48210356355425876</v>
      </c>
      <c r="AK30" s="2">
        <v>0.40570753529859127</v>
      </c>
      <c r="AL30" s="2">
        <v>0.40570753529859127</v>
      </c>
      <c r="AM30" s="2">
        <v>0.29780683878364256</v>
      </c>
      <c r="AN30" s="2">
        <v>0.25713062640640638</v>
      </c>
      <c r="AO30" s="2">
        <v>0.38435439037864549</v>
      </c>
      <c r="AP30" s="2">
        <v>0.21819685688513002</v>
      </c>
      <c r="AQ30" s="2">
        <v>0.25713062640640638</v>
      </c>
      <c r="AR30" s="2">
        <v>0</v>
      </c>
      <c r="AS30" s="2">
        <v>0</v>
      </c>
      <c r="AT30" s="2">
        <v>0</v>
      </c>
      <c r="AU30" s="2">
        <v>0</v>
      </c>
      <c r="AV30" s="2">
        <v>0</v>
      </c>
      <c r="AW30" s="2">
        <v>0</v>
      </c>
      <c r="AX30" s="2">
        <v>0</v>
      </c>
      <c r="AY30" s="2">
        <v>0</v>
      </c>
      <c r="AZ30" s="2">
        <v>0</v>
      </c>
      <c r="BA30" s="2">
        <v>0</v>
      </c>
      <c r="BB30" s="2">
        <v>0</v>
      </c>
    </row>
    <row r="31" spans="1:54" x14ac:dyDescent="0.25">
      <c r="A31" s="2">
        <v>0</v>
      </c>
      <c r="B31" s="2">
        <v>0</v>
      </c>
      <c r="C31" s="2">
        <v>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c r="AB31" s="2">
        <v>0</v>
      </c>
      <c r="AC31" s="2">
        <v>0.19412044968324316</v>
      </c>
      <c r="AD31" s="2">
        <v>0.19412044968324316</v>
      </c>
      <c r="AE31" s="2">
        <v>0.19412044968324316</v>
      </c>
      <c r="AF31" s="2">
        <v>6.7585986488542971E-2</v>
      </c>
      <c r="AG31" s="2">
        <v>0.19412044968324316</v>
      </c>
      <c r="AH31" s="2">
        <v>0.19412044968324316</v>
      </c>
      <c r="AI31" s="2">
        <v>0.45669427233205706</v>
      </c>
      <c r="AJ31" s="2">
        <v>0.5276155175699655</v>
      </c>
      <c r="AK31" s="2">
        <v>0.45669427233205706</v>
      </c>
      <c r="AL31" s="2">
        <v>0.42260464066440084</v>
      </c>
      <c r="AM31" s="2">
        <v>0.42520634955384962</v>
      </c>
      <c r="AN31" s="2">
        <v>0.21125480646514183</v>
      </c>
      <c r="AO31" s="2">
        <v>0.27796800966994661</v>
      </c>
      <c r="AP31" s="2">
        <v>0.27796800966994661</v>
      </c>
      <c r="AQ31" s="2">
        <v>0.31305704445703197</v>
      </c>
      <c r="AR31" s="2">
        <v>0</v>
      </c>
      <c r="AS31" s="2">
        <v>0</v>
      </c>
      <c r="AT31" s="2">
        <v>0</v>
      </c>
      <c r="AU31" s="2">
        <v>0</v>
      </c>
      <c r="AV31" s="2">
        <v>0</v>
      </c>
      <c r="AW31" s="2">
        <v>0</v>
      </c>
      <c r="AX31" s="2">
        <v>0</v>
      </c>
      <c r="AY31" s="2">
        <v>0</v>
      </c>
      <c r="AZ31" s="2">
        <v>0</v>
      </c>
      <c r="BA31" s="2">
        <v>0</v>
      </c>
      <c r="BB31" s="2">
        <v>0</v>
      </c>
    </row>
    <row r="32" spans="1:54" x14ac:dyDescent="0.25">
      <c r="A32" s="2">
        <v>0</v>
      </c>
      <c r="B32" s="2">
        <v>0</v>
      </c>
      <c r="C32" s="2">
        <v>0</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c r="AB32" s="2">
        <v>0</v>
      </c>
      <c r="AC32" s="2">
        <v>0.15811388300841897</v>
      </c>
      <c r="AD32" s="2">
        <v>0.15811388300841897</v>
      </c>
      <c r="AE32" s="2">
        <v>0.15811388300841897</v>
      </c>
      <c r="AF32" s="2">
        <v>0.15811388300841897</v>
      </c>
      <c r="AG32" s="2">
        <v>0.15811388300841897</v>
      </c>
      <c r="AH32" s="2">
        <v>0.15811388300841897</v>
      </c>
      <c r="AI32" s="2">
        <v>0.528340172345378</v>
      </c>
      <c r="AJ32" s="2">
        <v>0.528340172345378</v>
      </c>
      <c r="AK32" s="2">
        <v>0.34020630928027495</v>
      </c>
      <c r="AL32" s="2">
        <v>0.4303245170958756</v>
      </c>
      <c r="AM32" s="2">
        <v>0.54434691810849412</v>
      </c>
      <c r="AN32" s="2">
        <v>0.38357792331440566</v>
      </c>
      <c r="AO32" s="2">
        <v>0.33499784401173516</v>
      </c>
      <c r="AP32" s="2">
        <v>0.28864324791699891</v>
      </c>
      <c r="AQ32" s="2">
        <v>0.28864324791699891</v>
      </c>
      <c r="AR32" s="2">
        <v>0</v>
      </c>
      <c r="AS32" s="2">
        <v>0</v>
      </c>
      <c r="AT32" s="2">
        <v>0</v>
      </c>
      <c r="AU32" s="2">
        <v>0</v>
      </c>
      <c r="AV32" s="2">
        <v>0</v>
      </c>
      <c r="AW32" s="2">
        <v>0</v>
      </c>
      <c r="AX32" s="2">
        <v>0</v>
      </c>
      <c r="AY32" s="2">
        <v>0</v>
      </c>
      <c r="AZ32" s="2">
        <v>0</v>
      </c>
      <c r="BA32" s="2">
        <v>0</v>
      </c>
      <c r="BB32" s="2">
        <v>0</v>
      </c>
    </row>
    <row r="33" spans="1:54" x14ac:dyDescent="0.25">
      <c r="A33" s="2">
        <v>0</v>
      </c>
      <c r="B33" s="2">
        <v>0</v>
      </c>
      <c r="C33" s="2">
        <v>0</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c r="AB33" s="2">
        <v>0</v>
      </c>
      <c r="AC33" s="2">
        <v>0.4781762498950185</v>
      </c>
      <c r="AD33" s="2">
        <v>0.4781762498950185</v>
      </c>
      <c r="AE33" s="2">
        <v>0.28358206388191087</v>
      </c>
      <c r="AF33" s="2">
        <v>0.4781762498950185</v>
      </c>
      <c r="AG33" s="2">
        <v>0.28358206388191087</v>
      </c>
      <c r="AH33" s="2">
        <v>0.28358206388191087</v>
      </c>
      <c r="AI33" s="2">
        <v>0.57741693995562127</v>
      </c>
      <c r="AJ33" s="2">
        <v>0.7084130757264484</v>
      </c>
      <c r="AK33" s="2">
        <v>0.61917012090600476</v>
      </c>
      <c r="AL33" s="2">
        <v>0.49818633362999787</v>
      </c>
      <c r="AM33" s="2">
        <v>0.5629692737631844</v>
      </c>
      <c r="AN33" s="2">
        <v>0.42734396303649413</v>
      </c>
      <c r="AO33" s="2">
        <v>0.5629692737631844</v>
      </c>
      <c r="AP33" s="2">
        <v>0.47080833399149302</v>
      </c>
      <c r="AQ33" s="2">
        <v>0.38541895738884913</v>
      </c>
      <c r="AR33" s="2">
        <v>2.5000000000000001E-2</v>
      </c>
      <c r="AS33" s="2">
        <v>0</v>
      </c>
      <c r="AT33" s="2">
        <v>0</v>
      </c>
      <c r="AU33" s="2">
        <v>2.5000000000000001E-2</v>
      </c>
      <c r="AV33" s="2">
        <v>2.5000000000000001E-2</v>
      </c>
      <c r="AW33" s="2">
        <v>0</v>
      </c>
      <c r="AX33" s="2">
        <v>0</v>
      </c>
      <c r="AY33" s="2">
        <v>0</v>
      </c>
      <c r="AZ33" s="2">
        <v>0</v>
      </c>
      <c r="BA33" s="2">
        <v>0</v>
      </c>
      <c r="BB33" s="2">
        <v>0</v>
      </c>
    </row>
    <row r="34" spans="1:54" x14ac:dyDescent="0.25">
      <c r="A34" s="2">
        <v>0</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0.29240177382128663</v>
      </c>
      <c r="AD34" s="2">
        <v>0.29240177382128663</v>
      </c>
      <c r="AE34" s="2">
        <v>9.4299324050245992E-2</v>
      </c>
      <c r="AF34" s="2">
        <v>9.4299324050245992E-2</v>
      </c>
      <c r="AG34" s="2">
        <v>9.4299324050245992E-2</v>
      </c>
      <c r="AH34" s="2">
        <v>9.4299324050245992E-2</v>
      </c>
      <c r="AI34" s="2">
        <v>0.38798393025968148</v>
      </c>
      <c r="AJ34" s="2">
        <v>0.61917012090600476</v>
      </c>
      <c r="AK34" s="2">
        <v>0.46039271390774328</v>
      </c>
      <c r="AL34" s="2">
        <v>0.28667254813193965</v>
      </c>
      <c r="AM34" s="2">
        <v>0.38665349625683954</v>
      </c>
      <c r="AN34" s="2">
        <v>0.46499928250262723</v>
      </c>
      <c r="AO34" s="2">
        <v>0.50612317819374386</v>
      </c>
      <c r="AP34" s="2">
        <v>0.38665349625683954</v>
      </c>
      <c r="AQ34" s="2">
        <v>0.27796800966994661</v>
      </c>
      <c r="AR34" s="2">
        <v>2.5000000000000001E-2</v>
      </c>
      <c r="AS34" s="2">
        <v>2.5000000000000001E-2</v>
      </c>
      <c r="AT34" s="2">
        <v>2.5000000000000001E-2</v>
      </c>
      <c r="AU34" s="2">
        <v>0</v>
      </c>
      <c r="AV34" s="2">
        <v>0</v>
      </c>
      <c r="AW34" s="2">
        <v>0</v>
      </c>
      <c r="AX34" s="2">
        <v>0</v>
      </c>
      <c r="AY34" s="2">
        <v>0</v>
      </c>
      <c r="AZ34" s="2">
        <v>0</v>
      </c>
      <c r="BA34" s="2">
        <v>0</v>
      </c>
      <c r="BB34" s="2">
        <v>0</v>
      </c>
    </row>
    <row r="35" spans="1:54" x14ac:dyDescent="0.25">
      <c r="A35" s="2">
        <v>0</v>
      </c>
      <c r="B35" s="2">
        <v>0</v>
      </c>
      <c r="C35" s="2">
        <v>0</v>
      </c>
      <c r="D35" s="2">
        <v>0</v>
      </c>
      <c r="E35" s="2">
        <v>0</v>
      </c>
      <c r="F35" s="2">
        <v>0</v>
      </c>
      <c r="G35" s="2">
        <v>0</v>
      </c>
      <c r="H35" s="2">
        <v>0</v>
      </c>
      <c r="I35" s="2">
        <v>0</v>
      </c>
      <c r="J35" s="2">
        <v>0</v>
      </c>
      <c r="K35" s="2">
        <v>0</v>
      </c>
      <c r="L35" s="2">
        <v>0</v>
      </c>
      <c r="M35" s="2">
        <v>0</v>
      </c>
      <c r="N35" s="2">
        <v>0</v>
      </c>
      <c r="O35" s="2">
        <v>0</v>
      </c>
      <c r="P35" s="2">
        <v>0</v>
      </c>
      <c r="Q35" s="2">
        <v>0</v>
      </c>
      <c r="R35" s="2">
        <v>0</v>
      </c>
      <c r="S35" s="2">
        <v>0</v>
      </c>
      <c r="T35" s="2">
        <v>0</v>
      </c>
      <c r="U35" s="2">
        <v>0</v>
      </c>
      <c r="V35" s="2">
        <v>0</v>
      </c>
      <c r="W35" s="2">
        <v>0</v>
      </c>
      <c r="X35" s="2">
        <v>0</v>
      </c>
      <c r="Y35" s="2">
        <v>0</v>
      </c>
      <c r="Z35" s="2">
        <v>0</v>
      </c>
      <c r="AA35" s="2">
        <v>0</v>
      </c>
      <c r="AB35" s="2">
        <v>0</v>
      </c>
      <c r="AC35" s="2">
        <v>0.358765421002325</v>
      </c>
      <c r="AD35" s="2">
        <v>0.54074187356009951</v>
      </c>
      <c r="AE35" s="2">
        <v>0.54074187356009951</v>
      </c>
      <c r="AF35" s="2">
        <v>0.54074187356009951</v>
      </c>
      <c r="AG35" s="2">
        <v>0.54074187356009951</v>
      </c>
      <c r="AH35" s="2">
        <v>0.54074187356009951</v>
      </c>
      <c r="AI35" s="2">
        <v>0.54074187356009951</v>
      </c>
      <c r="AJ35" s="2">
        <v>0.54074187356009951</v>
      </c>
      <c r="AK35" s="2">
        <v>0.54074187356009951</v>
      </c>
      <c r="AL35" s="2">
        <v>0.54074187356009951</v>
      </c>
      <c r="AM35" s="2">
        <v>0.62421782114341529</v>
      </c>
      <c r="AN35" s="2">
        <v>0.61578685429247404</v>
      </c>
      <c r="AO35" s="2">
        <v>0.68409657688741721</v>
      </c>
      <c r="AP35" s="2">
        <v>0.60738439036845104</v>
      </c>
      <c r="AQ35" s="2">
        <v>0.59900980898304024</v>
      </c>
      <c r="AR35" s="2">
        <v>0.54112522385548711</v>
      </c>
      <c r="AS35" s="2">
        <v>0.56577944586647977</v>
      </c>
      <c r="AT35" s="2">
        <v>0.27611853971877798</v>
      </c>
      <c r="AU35" s="2">
        <v>0.26136097633011746</v>
      </c>
      <c r="AV35" s="2">
        <v>0.28353501366528855</v>
      </c>
      <c r="AW35" s="2">
        <v>0</v>
      </c>
      <c r="AX35" s="2">
        <v>0</v>
      </c>
      <c r="AY35" s="2">
        <v>0</v>
      </c>
      <c r="AZ35" s="2">
        <v>0</v>
      </c>
      <c r="BA35" s="2">
        <v>0</v>
      </c>
      <c r="BB35" s="2">
        <v>0</v>
      </c>
    </row>
    <row r="36" spans="1:54" x14ac:dyDescent="0.25">
      <c r="A36" s="2">
        <v>0</v>
      </c>
      <c r="B36" s="2">
        <v>0</v>
      </c>
      <c r="C36" s="2">
        <v>0</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c r="AB36" s="2">
        <v>0</v>
      </c>
      <c r="AC36" s="2">
        <v>0.54074187356009951</v>
      </c>
      <c r="AD36" s="2">
        <v>0.54074187356009951</v>
      </c>
      <c r="AE36" s="2">
        <v>0.54074187356009951</v>
      </c>
      <c r="AF36" s="2">
        <v>0.54074187356009951</v>
      </c>
      <c r="AG36" s="2">
        <v>0.54074187356009951</v>
      </c>
      <c r="AH36" s="2">
        <v>0.54074187356009951</v>
      </c>
      <c r="AI36" s="2">
        <v>0.54074187356009951</v>
      </c>
      <c r="AJ36" s="2">
        <v>0.54074187356009951</v>
      </c>
      <c r="AK36" s="2">
        <v>0.54074187356009951</v>
      </c>
      <c r="AL36" s="2">
        <v>0.54074187356009951</v>
      </c>
      <c r="AM36" s="2">
        <v>0.72952276963166351</v>
      </c>
      <c r="AN36" s="2">
        <v>0.73802725930789759</v>
      </c>
      <c r="AO36" s="2">
        <v>0.75081017856486465</v>
      </c>
      <c r="AP36" s="2">
        <v>0.69457869555692309</v>
      </c>
      <c r="AQ36" s="2">
        <v>0.68045833738123829</v>
      </c>
      <c r="AR36" s="2">
        <v>0.57925632358272328</v>
      </c>
      <c r="AS36" s="2">
        <v>0.62706745328468738</v>
      </c>
      <c r="AT36" s="2">
        <v>0.30745039732844726</v>
      </c>
      <c r="AU36" s="2">
        <v>0.3024554222570548</v>
      </c>
      <c r="AV36" s="2">
        <v>0.30745039732844726</v>
      </c>
      <c r="AW36" s="2">
        <v>1.257911709342506E-2</v>
      </c>
      <c r="AX36" s="2">
        <v>1.257911709342506E-2</v>
      </c>
      <c r="AY36" s="2">
        <v>0</v>
      </c>
      <c r="AZ36" s="2">
        <v>0</v>
      </c>
      <c r="BA36" s="2">
        <v>0</v>
      </c>
      <c r="BB36" s="2">
        <v>0</v>
      </c>
    </row>
    <row r="37" spans="1:54" x14ac:dyDescent="0.25">
      <c r="A37" s="2">
        <v>0</v>
      </c>
      <c r="B37" s="2">
        <v>0</v>
      </c>
      <c r="C37" s="2">
        <v>0</v>
      </c>
      <c r="D37" s="2">
        <v>0</v>
      </c>
      <c r="E37" s="2">
        <v>0</v>
      </c>
      <c r="F37" s="2">
        <v>0</v>
      </c>
      <c r="G37" s="2">
        <v>0</v>
      </c>
      <c r="H37" s="2">
        <v>0</v>
      </c>
      <c r="I37" s="2">
        <v>0</v>
      </c>
      <c r="J37" s="2">
        <v>0</v>
      </c>
      <c r="K37" s="2">
        <v>0</v>
      </c>
      <c r="L37" s="2">
        <v>0</v>
      </c>
      <c r="M37" s="2">
        <v>0</v>
      </c>
      <c r="N37" s="2">
        <v>0</v>
      </c>
      <c r="O37" s="2">
        <v>0</v>
      </c>
      <c r="P37" s="2">
        <v>0</v>
      </c>
      <c r="Q37" s="2">
        <v>0</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0.67533931793250535</v>
      </c>
      <c r="AN37" s="2">
        <v>0.74103955050872639</v>
      </c>
      <c r="AO37" s="2">
        <v>0.75353641478625999</v>
      </c>
      <c r="AP37" s="2">
        <v>0.64703174053451473</v>
      </c>
      <c r="AQ37" s="2">
        <v>0.68347264143494346</v>
      </c>
      <c r="AR37" s="2">
        <v>0.55557436433866858</v>
      </c>
      <c r="AS37" s="2">
        <v>0.58713346534045474</v>
      </c>
      <c r="AT37" s="2">
        <v>0.31908006038754122</v>
      </c>
      <c r="AU37" s="2">
        <v>0.32648672274973789</v>
      </c>
      <c r="AV37" s="2">
        <v>0.26768827294477182</v>
      </c>
      <c r="AW37" s="2">
        <v>0</v>
      </c>
      <c r="AX37" s="2">
        <v>0</v>
      </c>
      <c r="AY37" s="2">
        <v>0</v>
      </c>
      <c r="AZ37" s="2">
        <v>0</v>
      </c>
      <c r="BA37" s="2">
        <v>0</v>
      </c>
      <c r="BB37" s="2">
        <v>0</v>
      </c>
    </row>
    <row r="38" spans="1:54" x14ac:dyDescent="0.25">
      <c r="A38" s="2">
        <v>0</v>
      </c>
      <c r="B38" s="2">
        <v>0</v>
      </c>
      <c r="C38" s="2">
        <v>0</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c r="AB38" s="2">
        <v>0</v>
      </c>
      <c r="AC38" s="2">
        <v>0</v>
      </c>
      <c r="AD38" s="2">
        <v>0</v>
      </c>
      <c r="AE38" s="2">
        <v>0</v>
      </c>
      <c r="AF38" s="2">
        <v>0</v>
      </c>
      <c r="AG38" s="2">
        <v>0</v>
      </c>
      <c r="AH38" s="2">
        <v>0</v>
      </c>
      <c r="AI38" s="2">
        <v>0</v>
      </c>
      <c r="AJ38" s="2">
        <v>0</v>
      </c>
      <c r="AK38" s="2">
        <v>0</v>
      </c>
      <c r="AL38" s="2">
        <v>0</v>
      </c>
      <c r="AM38" s="2">
        <v>0.58022139581920396</v>
      </c>
      <c r="AN38" s="2">
        <v>0.58896542681560593</v>
      </c>
      <c r="AO38" s="2">
        <v>0.64208972617960836</v>
      </c>
      <c r="AP38" s="2">
        <v>0.63315333793920825</v>
      </c>
      <c r="AQ38" s="2">
        <v>0.52836340178958441</v>
      </c>
      <c r="AR38" s="2">
        <v>0.48589745716815091</v>
      </c>
      <c r="AS38" s="2">
        <v>0.5028050366309893</v>
      </c>
      <c r="AT38" s="2">
        <v>0.24449095737759885</v>
      </c>
      <c r="AU38" s="2">
        <v>0.23686149908910492</v>
      </c>
      <c r="AV38" s="2">
        <v>0.28308097611286298</v>
      </c>
      <c r="AW38" s="2">
        <v>0</v>
      </c>
      <c r="AX38" s="2">
        <v>0</v>
      </c>
      <c r="AY38" s="2">
        <v>0</v>
      </c>
      <c r="AZ38" s="2">
        <v>0</v>
      </c>
      <c r="BA38" s="2">
        <v>0</v>
      </c>
      <c r="BB38" s="2">
        <v>0</v>
      </c>
    </row>
    <row r="39" spans="1:54" x14ac:dyDescent="0.25">
      <c r="A39" s="2">
        <v>0</v>
      </c>
      <c r="B39" s="2">
        <v>0</v>
      </c>
      <c r="C39" s="2">
        <v>0</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c r="AB39" s="2">
        <v>0</v>
      </c>
      <c r="AC39" s="2">
        <v>0</v>
      </c>
      <c r="AD39" s="2">
        <v>0</v>
      </c>
      <c r="AE39" s="2">
        <v>0</v>
      </c>
      <c r="AF39" s="2">
        <v>0</v>
      </c>
      <c r="AG39" s="2">
        <v>0</v>
      </c>
      <c r="AH39" s="2">
        <v>0</v>
      </c>
      <c r="AI39" s="2">
        <v>0</v>
      </c>
      <c r="AJ39" s="2">
        <v>0</v>
      </c>
      <c r="AK39" s="2">
        <v>0</v>
      </c>
      <c r="AL39" s="2">
        <v>0</v>
      </c>
      <c r="AM39" s="2">
        <v>0.644551512149941</v>
      </c>
      <c r="AN39" s="2">
        <v>0.67559733909434794</v>
      </c>
      <c r="AO39" s="2">
        <v>0.59900362915119576</v>
      </c>
      <c r="AP39" s="2">
        <v>0.66000111953568474</v>
      </c>
      <c r="AQ39" s="2">
        <v>0.60409418176796326</v>
      </c>
      <c r="AR39" s="2">
        <v>0.60409418176796326</v>
      </c>
      <c r="AS39" s="2">
        <v>0.5313671687187016</v>
      </c>
      <c r="AT39" s="2">
        <v>0.20237986943006736</v>
      </c>
      <c r="AU39" s="2">
        <v>0.22656342448818512</v>
      </c>
      <c r="AV39" s="2">
        <v>0.20237986943006736</v>
      </c>
      <c r="AW39" s="2">
        <v>2.5000000000000001E-2</v>
      </c>
      <c r="AX39" s="2">
        <v>2.5000000000000001E-2</v>
      </c>
      <c r="AY39" s="2">
        <v>0</v>
      </c>
      <c r="AZ39" s="2">
        <v>0</v>
      </c>
      <c r="BA39" s="2">
        <v>0</v>
      </c>
      <c r="BB39" s="2">
        <v>0</v>
      </c>
    </row>
    <row r="40" spans="1:54" x14ac:dyDescent="0.25">
      <c r="A40" s="2">
        <v>0</v>
      </c>
      <c r="B40" s="2">
        <v>0</v>
      </c>
      <c r="C40" s="2">
        <v>0</v>
      </c>
      <c r="D40" s="2">
        <v>0</v>
      </c>
      <c r="E40" s="2">
        <v>0</v>
      </c>
      <c r="F40" s="2">
        <v>0</v>
      </c>
      <c r="G40" s="2">
        <v>0</v>
      </c>
      <c r="H40" s="2">
        <v>0</v>
      </c>
      <c r="I40" s="2">
        <v>0</v>
      </c>
      <c r="J40" s="2">
        <v>0</v>
      </c>
      <c r="K40" s="2">
        <v>0</v>
      </c>
      <c r="L40" s="2">
        <v>0</v>
      </c>
      <c r="M40" s="2">
        <v>0</v>
      </c>
      <c r="N40" s="2">
        <v>0</v>
      </c>
      <c r="O40" s="2">
        <v>0</v>
      </c>
      <c r="P40" s="2">
        <v>0</v>
      </c>
      <c r="Q40" s="2">
        <v>0</v>
      </c>
      <c r="R40" s="2">
        <v>0</v>
      </c>
      <c r="S40" s="2">
        <v>0</v>
      </c>
      <c r="T40" s="2">
        <v>0</v>
      </c>
      <c r="U40" s="2">
        <v>0</v>
      </c>
      <c r="V40" s="2">
        <v>0</v>
      </c>
      <c r="W40" s="2">
        <v>0</v>
      </c>
      <c r="X40" s="2">
        <v>0</v>
      </c>
      <c r="Y40" s="2">
        <v>0</v>
      </c>
      <c r="Z40" s="2">
        <v>0</v>
      </c>
      <c r="AA40" s="2">
        <v>0</v>
      </c>
      <c r="AB40" s="2">
        <v>0</v>
      </c>
      <c r="AC40" s="2">
        <v>0</v>
      </c>
      <c r="AD40" s="2">
        <v>0</v>
      </c>
      <c r="AE40" s="2">
        <v>0</v>
      </c>
      <c r="AF40" s="2">
        <v>0</v>
      </c>
      <c r="AG40" s="2">
        <v>0</v>
      </c>
      <c r="AH40" s="2">
        <v>0</v>
      </c>
      <c r="AI40" s="2">
        <v>0</v>
      </c>
      <c r="AJ40" s="2">
        <v>0</v>
      </c>
      <c r="AK40" s="2">
        <v>0</v>
      </c>
      <c r="AL40" s="2">
        <v>0</v>
      </c>
      <c r="AM40" s="2">
        <v>0.60549757097842427</v>
      </c>
      <c r="AN40" s="2">
        <v>0.63188436606802423</v>
      </c>
      <c r="AO40" s="2">
        <v>0.65881558639584359</v>
      </c>
      <c r="AP40" s="2">
        <v>0.60549757097842427</v>
      </c>
      <c r="AQ40" s="2">
        <v>0.66598553275758565</v>
      </c>
      <c r="AR40" s="2">
        <v>0.51456023184776623</v>
      </c>
      <c r="AS40" s="2">
        <v>0.51456023184776623</v>
      </c>
      <c r="AT40" s="2">
        <v>0.27011412270455759</v>
      </c>
      <c r="AU40" s="2">
        <v>0.35464677305101366</v>
      </c>
      <c r="AV40" s="2">
        <v>0.29078117788106495</v>
      </c>
      <c r="AW40" s="2">
        <v>2.5000000000000001E-2</v>
      </c>
      <c r="AX40" s="2">
        <v>0</v>
      </c>
      <c r="AY40" s="2">
        <v>0</v>
      </c>
      <c r="AZ40" s="2">
        <v>0</v>
      </c>
      <c r="BA40" s="2">
        <v>0</v>
      </c>
      <c r="BB40" s="2">
        <v>0</v>
      </c>
    </row>
    <row r="41" spans="1:54" x14ac:dyDescent="0.25">
      <c r="A41" s="2">
        <v>0</v>
      </c>
      <c r="B41" s="2">
        <v>0</v>
      </c>
      <c r="C41" s="2">
        <v>0</v>
      </c>
      <c r="D41" s="2">
        <v>0</v>
      </c>
      <c r="E41" s="2">
        <v>0</v>
      </c>
      <c r="F41" s="2">
        <v>0</v>
      </c>
      <c r="G41" s="2">
        <v>0</v>
      </c>
      <c r="H41" s="2">
        <v>0</v>
      </c>
      <c r="I41" s="2">
        <v>0</v>
      </c>
      <c r="J41" s="2">
        <v>0</v>
      </c>
      <c r="K41" s="2">
        <v>0</v>
      </c>
      <c r="L41" s="2">
        <v>0</v>
      </c>
      <c r="M41" s="2">
        <v>0</v>
      </c>
      <c r="N41" s="2">
        <v>0</v>
      </c>
      <c r="O41" s="2">
        <v>0</v>
      </c>
      <c r="P41" s="2">
        <v>0</v>
      </c>
      <c r="Q41" s="2">
        <v>0</v>
      </c>
      <c r="R41" s="2">
        <v>0</v>
      </c>
      <c r="S41" s="2">
        <v>0</v>
      </c>
      <c r="T41" s="2">
        <v>0</v>
      </c>
      <c r="U41" s="2">
        <v>0</v>
      </c>
      <c r="V41" s="2">
        <v>0</v>
      </c>
      <c r="W41" s="2">
        <v>0</v>
      </c>
      <c r="X41" s="2">
        <v>0</v>
      </c>
      <c r="Y41" s="2">
        <v>0</v>
      </c>
      <c r="Z41" s="2">
        <v>0</v>
      </c>
      <c r="AA41" s="2">
        <v>0</v>
      </c>
      <c r="AB41" s="2">
        <v>0</v>
      </c>
      <c r="AC41" s="2">
        <v>0</v>
      </c>
      <c r="AD41" s="2">
        <v>0</v>
      </c>
      <c r="AE41" s="2">
        <v>0</v>
      </c>
      <c r="AF41" s="2">
        <v>0</v>
      </c>
      <c r="AG41" s="2">
        <v>0</v>
      </c>
      <c r="AH41" s="2">
        <v>0</v>
      </c>
      <c r="AI41" s="2">
        <v>0</v>
      </c>
      <c r="AJ41" s="2">
        <v>0</v>
      </c>
      <c r="AK41" s="2">
        <v>0</v>
      </c>
      <c r="AL41" s="2">
        <v>0</v>
      </c>
      <c r="AM41" s="2">
        <v>0.52525503516729888</v>
      </c>
      <c r="AN41" s="2">
        <v>0.60345529759292393</v>
      </c>
      <c r="AO41" s="2">
        <v>0.66469508051075099</v>
      </c>
      <c r="AP41" s="2">
        <v>0.54447600512715777</v>
      </c>
      <c r="AQ41" s="2">
        <v>0.64400090578665203</v>
      </c>
      <c r="AR41" s="2">
        <v>0.56390927070259966</v>
      </c>
      <c r="AS41" s="2">
        <v>0.46878775132109585</v>
      </c>
      <c r="AT41" s="2">
        <v>0.29234726623706964</v>
      </c>
      <c r="AU41" s="2">
        <v>0.22681188409847186</v>
      </c>
      <c r="AV41" s="2">
        <v>0.27567993703775562</v>
      </c>
      <c r="AW41" s="2">
        <v>0</v>
      </c>
      <c r="AX41" s="2">
        <v>0</v>
      </c>
      <c r="AY41" s="2">
        <v>0</v>
      </c>
      <c r="AZ41" s="2">
        <v>0</v>
      </c>
      <c r="BA41" s="2">
        <v>0</v>
      </c>
      <c r="BB41" s="2">
        <v>0</v>
      </c>
    </row>
    <row r="42" spans="1:54" x14ac:dyDescent="0.25">
      <c r="A42" s="2">
        <v>0</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0.55106431279367474</v>
      </c>
      <c r="AN42" s="2">
        <v>0.76895237324901711</v>
      </c>
      <c r="AO42" s="2">
        <v>0.74258582321075561</v>
      </c>
      <c r="AP42" s="2">
        <v>0.69190872537418802</v>
      </c>
      <c r="AQ42" s="2">
        <v>0.59650481002843225</v>
      </c>
      <c r="AR42" s="2">
        <v>0.44266384248957324</v>
      </c>
      <c r="AS42" s="2">
        <v>0.55106431279367474</v>
      </c>
      <c r="AT42" s="2">
        <v>0.26369244812504755</v>
      </c>
      <c r="AU42" s="2">
        <v>0.26369244812504755</v>
      </c>
      <c r="AV42" s="2">
        <v>0.19086050766750806</v>
      </c>
      <c r="AW42" s="2">
        <v>0</v>
      </c>
      <c r="AX42" s="2">
        <v>0</v>
      </c>
      <c r="AY42" s="2">
        <v>0</v>
      </c>
      <c r="AZ42" s="2">
        <v>0</v>
      </c>
      <c r="BA42" s="2">
        <v>0</v>
      </c>
      <c r="BB42" s="2">
        <v>0</v>
      </c>
    </row>
    <row r="43" spans="1:54" x14ac:dyDescent="0.25">
      <c r="A43" s="2">
        <v>0</v>
      </c>
      <c r="B43" s="2">
        <v>0</v>
      </c>
      <c r="C43" s="2">
        <v>0</v>
      </c>
      <c r="D43" s="2">
        <v>0</v>
      </c>
      <c r="E43" s="2">
        <v>0</v>
      </c>
      <c r="F43" s="2">
        <v>0</v>
      </c>
      <c r="G43" s="2">
        <v>0</v>
      </c>
      <c r="H43" s="2">
        <v>0</v>
      </c>
      <c r="I43" s="2">
        <v>0</v>
      </c>
      <c r="J43" s="2">
        <v>0</v>
      </c>
      <c r="K43" s="2">
        <v>0</v>
      </c>
      <c r="L43" s="2">
        <v>0</v>
      </c>
      <c r="M43" s="2">
        <v>0</v>
      </c>
      <c r="N43" s="2">
        <v>0</v>
      </c>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2">
        <v>0</v>
      </c>
      <c r="AH43" s="2">
        <v>0</v>
      </c>
      <c r="AI43" s="2">
        <v>0</v>
      </c>
      <c r="AJ43" s="2">
        <v>0</v>
      </c>
      <c r="AK43" s="2">
        <v>0</v>
      </c>
      <c r="AL43" s="2">
        <v>0</v>
      </c>
      <c r="AM43" s="2">
        <v>0.65881558639584359</v>
      </c>
      <c r="AN43" s="2">
        <v>0.65881558639584359</v>
      </c>
      <c r="AO43" s="2">
        <v>0.77377512844722052</v>
      </c>
      <c r="AP43" s="2">
        <v>0.63188436606802423</v>
      </c>
      <c r="AQ43" s="2">
        <v>0.58828427891514057</v>
      </c>
      <c r="AR43" s="2">
        <v>0.51456023184776623</v>
      </c>
      <c r="AS43" s="2">
        <v>0.51456023184776623</v>
      </c>
      <c r="AT43" s="2">
        <v>0.31176187902234931</v>
      </c>
      <c r="AU43" s="2">
        <v>0.3330513538648936</v>
      </c>
      <c r="AV43" s="2">
        <v>0.19076275200290893</v>
      </c>
      <c r="AW43" s="2">
        <v>2.5000000000000001E-2</v>
      </c>
      <c r="AX43" s="2">
        <v>0</v>
      </c>
      <c r="AY43" s="2">
        <v>0</v>
      </c>
      <c r="AZ43" s="2">
        <v>0</v>
      </c>
      <c r="BA43" s="2">
        <v>0</v>
      </c>
      <c r="BB43" s="2">
        <v>0</v>
      </c>
    </row>
    <row r="44" spans="1:54" x14ac:dyDescent="0.25">
      <c r="A44" s="2">
        <v>0</v>
      </c>
      <c r="B44" s="2">
        <v>0</v>
      </c>
      <c r="C44" s="2">
        <v>0</v>
      </c>
      <c r="D44" s="2">
        <v>0</v>
      </c>
      <c r="E44" s="2">
        <v>0</v>
      </c>
      <c r="F44" s="2">
        <v>0</v>
      </c>
      <c r="G44" s="2">
        <v>0</v>
      </c>
      <c r="H44" s="2">
        <v>0</v>
      </c>
      <c r="I44" s="2">
        <v>0</v>
      </c>
      <c r="J44" s="2">
        <v>0</v>
      </c>
      <c r="K44" s="2">
        <v>0</v>
      </c>
      <c r="L44" s="2">
        <v>0</v>
      </c>
      <c r="M44" s="2">
        <v>0</v>
      </c>
      <c r="N44" s="2">
        <v>0</v>
      </c>
      <c r="O44" s="2">
        <v>0</v>
      </c>
      <c r="P44" s="2">
        <v>0</v>
      </c>
      <c r="Q44" s="2">
        <v>0</v>
      </c>
      <c r="R44" s="2">
        <v>0</v>
      </c>
      <c r="S44" s="2">
        <v>0</v>
      </c>
      <c r="T44" s="2">
        <v>0</v>
      </c>
      <c r="U44" s="2">
        <v>0</v>
      </c>
      <c r="V44" s="2">
        <v>0</v>
      </c>
      <c r="W44" s="2">
        <v>0</v>
      </c>
      <c r="X44" s="2">
        <v>0</v>
      </c>
      <c r="Y44" s="2">
        <v>0</v>
      </c>
      <c r="Z44" s="2">
        <v>0</v>
      </c>
      <c r="AA44" s="2">
        <v>0</v>
      </c>
      <c r="AB44" s="2">
        <v>0</v>
      </c>
      <c r="AC44" s="2">
        <v>0</v>
      </c>
      <c r="AD44" s="2">
        <v>0</v>
      </c>
      <c r="AE44" s="2">
        <v>0</v>
      </c>
      <c r="AF44" s="2">
        <v>0</v>
      </c>
      <c r="AG44" s="2">
        <v>0</v>
      </c>
      <c r="AH44" s="2">
        <v>0</v>
      </c>
      <c r="AI44" s="2">
        <v>2.5000000000000001E-2</v>
      </c>
      <c r="AJ44" s="2">
        <v>2.5000000000000001E-2</v>
      </c>
      <c r="AK44" s="2">
        <v>2.5000000000000001E-2</v>
      </c>
      <c r="AL44" s="2">
        <v>2.5000000000000001E-2</v>
      </c>
      <c r="AM44" s="2">
        <v>0.56111709282095124</v>
      </c>
      <c r="AN44" s="2">
        <v>0.67220986663841398</v>
      </c>
      <c r="AO44" s="2">
        <v>0.64352198132076577</v>
      </c>
      <c r="AP44" s="2">
        <v>0.73196708263828025</v>
      </c>
      <c r="AQ44" s="2">
        <v>0.58803801984857085</v>
      </c>
      <c r="AR44" s="2">
        <v>0.49782773530109115</v>
      </c>
      <c r="AS44" s="2">
        <v>0.47179511362541238</v>
      </c>
      <c r="AT44" s="2">
        <v>0.32418078096560743</v>
      </c>
      <c r="AU44" s="2">
        <v>0.27810762967640956</v>
      </c>
      <c r="AV44" s="2">
        <v>0.34780220935734052</v>
      </c>
      <c r="AW44" s="2">
        <v>0</v>
      </c>
      <c r="AX44" s="2">
        <v>0</v>
      </c>
      <c r="AY44" s="2">
        <v>0</v>
      </c>
      <c r="AZ44" s="2">
        <v>0</v>
      </c>
      <c r="BA44" s="2">
        <v>0</v>
      </c>
      <c r="BB44" s="2">
        <v>0</v>
      </c>
    </row>
    <row r="45" spans="1:54" x14ac:dyDescent="0.25">
      <c r="A45" s="2">
        <v>0</v>
      </c>
      <c r="B45" s="2">
        <v>0</v>
      </c>
      <c r="C45" s="2">
        <v>0</v>
      </c>
      <c r="D45" s="2">
        <v>0</v>
      </c>
      <c r="E45" s="2">
        <v>0</v>
      </c>
      <c r="F45" s="2">
        <v>0</v>
      </c>
      <c r="G45" s="2">
        <v>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2">
        <v>0</v>
      </c>
      <c r="AA45" s="2">
        <v>0</v>
      </c>
      <c r="AB45" s="2">
        <v>0</v>
      </c>
      <c r="AC45" s="2">
        <v>0</v>
      </c>
      <c r="AD45" s="2">
        <v>0</v>
      </c>
      <c r="AE45" s="2">
        <v>0</v>
      </c>
      <c r="AF45" s="2">
        <v>0</v>
      </c>
      <c r="AG45" s="2">
        <v>0</v>
      </c>
      <c r="AH45" s="2">
        <v>0</v>
      </c>
      <c r="AI45" s="2">
        <v>0</v>
      </c>
      <c r="AJ45" s="2">
        <v>0</v>
      </c>
      <c r="AK45" s="2">
        <v>0</v>
      </c>
      <c r="AL45" s="2">
        <v>0</v>
      </c>
      <c r="AM45" s="2">
        <v>0.55880636642426484</v>
      </c>
      <c r="AN45" s="2">
        <v>0.6484476216307451</v>
      </c>
      <c r="AO45" s="2">
        <v>0.78090379376199959</v>
      </c>
      <c r="AP45" s="2">
        <v>0.55880636642426484</v>
      </c>
      <c r="AQ45" s="2">
        <v>0.56899175629776</v>
      </c>
      <c r="AR45" s="2">
        <v>0.54096793307570845</v>
      </c>
      <c r="AS45" s="2">
        <v>0.56899175629776</v>
      </c>
      <c r="AT45" s="2">
        <v>0.21812503509615166</v>
      </c>
      <c r="AU45" s="2">
        <v>0.28624149900059637</v>
      </c>
      <c r="AV45" s="2">
        <v>0.30980730160820835</v>
      </c>
      <c r="AW45" s="2">
        <v>0</v>
      </c>
      <c r="AX45" s="2">
        <v>2.5000000000000001E-2</v>
      </c>
      <c r="AY45" s="2">
        <v>0</v>
      </c>
      <c r="AZ45" s="2">
        <v>0</v>
      </c>
      <c r="BA45" s="2">
        <v>0</v>
      </c>
      <c r="BB45" s="2">
        <v>0</v>
      </c>
    </row>
    <row r="46" spans="1:54" x14ac:dyDescent="0.25">
      <c r="A46" s="2">
        <v>0</v>
      </c>
      <c r="B46" s="2">
        <v>0</v>
      </c>
      <c r="C46" s="2">
        <v>0</v>
      </c>
      <c r="D46" s="2">
        <v>0</v>
      </c>
      <c r="E46" s="2">
        <v>0</v>
      </c>
      <c r="F46" s="2">
        <v>0</v>
      </c>
      <c r="G46" s="2">
        <v>0</v>
      </c>
      <c r="H46" s="2">
        <v>0</v>
      </c>
      <c r="I46" s="2">
        <v>0</v>
      </c>
      <c r="J46" s="2">
        <v>0</v>
      </c>
      <c r="K46" s="2">
        <v>0</v>
      </c>
      <c r="L46" s="2">
        <v>0</v>
      </c>
      <c r="M46" s="2">
        <v>0</v>
      </c>
      <c r="N46" s="2">
        <v>0</v>
      </c>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2">
        <v>0</v>
      </c>
      <c r="AG46" s="2">
        <v>0</v>
      </c>
      <c r="AH46" s="2">
        <v>0</v>
      </c>
      <c r="AI46" s="2">
        <v>0</v>
      </c>
      <c r="AJ46" s="2">
        <v>0</v>
      </c>
      <c r="AK46" s="2">
        <v>0</v>
      </c>
      <c r="AL46" s="2">
        <v>0</v>
      </c>
      <c r="AM46" s="2">
        <v>0.68746639170809498</v>
      </c>
      <c r="AN46" s="2">
        <v>0.78622670881938195</v>
      </c>
      <c r="AO46" s="2">
        <v>0.68746639170809498</v>
      </c>
      <c r="AP46" s="2">
        <v>0.54096793307570845</v>
      </c>
      <c r="AQ46" s="2">
        <v>0.60673845932153281</v>
      </c>
      <c r="AR46" s="2">
        <v>0.52430860845831528</v>
      </c>
      <c r="AS46" s="2">
        <v>0.55126367660507913</v>
      </c>
      <c r="AT46" s="2">
        <v>0.32418078096560743</v>
      </c>
      <c r="AU46" s="2">
        <v>0.21203718556079987</v>
      </c>
      <c r="AV46" s="2">
        <v>0.3009478030075079</v>
      </c>
      <c r="AW46" s="2">
        <v>2.5000000000000001E-2</v>
      </c>
      <c r="AX46" s="2">
        <v>0</v>
      </c>
      <c r="AY46" s="2">
        <v>0</v>
      </c>
      <c r="AZ46" s="2">
        <v>0</v>
      </c>
      <c r="BA46" s="2">
        <v>0</v>
      </c>
      <c r="BB46" s="2">
        <v>0</v>
      </c>
    </row>
    <row r="47" spans="1:54" x14ac:dyDescent="0.25">
      <c r="A47" s="2">
        <v>0</v>
      </c>
      <c r="B47" s="2">
        <v>0</v>
      </c>
      <c r="C47" s="2">
        <v>0</v>
      </c>
      <c r="D47" s="2">
        <v>0</v>
      </c>
      <c r="E47" s="2">
        <v>0</v>
      </c>
      <c r="F47" s="2">
        <v>0</v>
      </c>
      <c r="G47" s="2">
        <v>0</v>
      </c>
      <c r="H47" s="2">
        <v>0</v>
      </c>
      <c r="I47" s="2">
        <v>0</v>
      </c>
      <c r="J47" s="2">
        <v>0</v>
      </c>
      <c r="K47" s="2">
        <v>0</v>
      </c>
      <c r="L47" s="2">
        <v>0</v>
      </c>
      <c r="M47" s="2">
        <v>0</v>
      </c>
      <c r="N47" s="2">
        <v>0</v>
      </c>
      <c r="O47" s="2">
        <v>0</v>
      </c>
      <c r="P47" s="2">
        <v>0</v>
      </c>
      <c r="Q47" s="2">
        <v>0</v>
      </c>
      <c r="R47" s="2">
        <v>0</v>
      </c>
      <c r="S47" s="2">
        <v>0</v>
      </c>
      <c r="T47" s="2">
        <v>0</v>
      </c>
      <c r="U47" s="2">
        <v>0</v>
      </c>
      <c r="V47" s="2">
        <v>0</v>
      </c>
      <c r="W47" s="2">
        <v>0</v>
      </c>
      <c r="X47" s="2">
        <v>0</v>
      </c>
      <c r="Y47" s="2">
        <v>0</v>
      </c>
      <c r="Z47" s="2">
        <v>0</v>
      </c>
      <c r="AA47" s="2">
        <v>0</v>
      </c>
      <c r="AB47" s="2">
        <v>0</v>
      </c>
      <c r="AC47" s="2">
        <v>0</v>
      </c>
      <c r="AD47" s="2">
        <v>0</v>
      </c>
      <c r="AE47" s="2">
        <v>0</v>
      </c>
      <c r="AF47" s="2">
        <v>0</v>
      </c>
      <c r="AG47" s="2">
        <v>0</v>
      </c>
      <c r="AH47" s="2">
        <v>0</v>
      </c>
      <c r="AI47" s="2">
        <v>0</v>
      </c>
      <c r="AJ47" s="2">
        <v>0</v>
      </c>
      <c r="AK47" s="2">
        <v>0</v>
      </c>
      <c r="AL47" s="2">
        <v>0</v>
      </c>
      <c r="AM47" s="2">
        <v>0.48224414763982804</v>
      </c>
      <c r="AN47" s="2">
        <v>0.58722008301161654</v>
      </c>
      <c r="AO47" s="2">
        <v>0.58722008301161654</v>
      </c>
      <c r="AP47" s="2">
        <v>0.48224414763982804</v>
      </c>
      <c r="AQ47" s="2">
        <v>0.74613658507052971</v>
      </c>
      <c r="AR47" s="2">
        <v>0.69529824467049561</v>
      </c>
      <c r="AS47" s="2">
        <v>0.71202716155928325</v>
      </c>
      <c r="AT47" s="2">
        <v>0.49176909542246339</v>
      </c>
      <c r="AU47" s="2">
        <v>0.49176909542246339</v>
      </c>
      <c r="AV47" s="2">
        <v>0.22789377929624122</v>
      </c>
      <c r="AW47" s="2">
        <v>0.54757015821122845</v>
      </c>
      <c r="AX47" s="2">
        <v>0.33984832263153075</v>
      </c>
      <c r="AY47" s="2">
        <v>0.1004722285977323</v>
      </c>
      <c r="AZ47" s="2">
        <v>0.15538475036296506</v>
      </c>
      <c r="BA47" s="2">
        <v>0</v>
      </c>
      <c r="BB47" s="2">
        <v>0</v>
      </c>
    </row>
    <row r="48" spans="1:54" x14ac:dyDescent="0.25">
      <c r="A48" s="2">
        <v>0</v>
      </c>
      <c r="B48" s="2">
        <v>0</v>
      </c>
      <c r="C48" s="2">
        <v>0</v>
      </c>
      <c r="D48" s="2">
        <v>0</v>
      </c>
      <c r="E48" s="2">
        <v>0</v>
      </c>
      <c r="F48" s="2">
        <v>0</v>
      </c>
      <c r="G48" s="2">
        <v>0</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c r="AB48" s="2">
        <v>0</v>
      </c>
      <c r="AC48" s="2">
        <v>0</v>
      </c>
      <c r="AD48" s="2">
        <v>0</v>
      </c>
      <c r="AE48" s="2">
        <v>0</v>
      </c>
      <c r="AF48" s="2">
        <v>0</v>
      </c>
      <c r="AG48" s="2">
        <v>0</v>
      </c>
      <c r="AH48" s="2">
        <v>0</v>
      </c>
      <c r="AI48" s="2">
        <v>0</v>
      </c>
      <c r="AJ48" s="2">
        <v>0</v>
      </c>
      <c r="AK48" s="2">
        <v>0</v>
      </c>
      <c r="AL48" s="2">
        <v>0</v>
      </c>
      <c r="AM48" s="2">
        <v>0.26237807660694523</v>
      </c>
      <c r="AN48" s="2">
        <v>0.44390453769235849</v>
      </c>
      <c r="AO48" s="2">
        <v>0.26237807660694523</v>
      </c>
      <c r="AP48" s="2">
        <v>0.44390453769235849</v>
      </c>
      <c r="AQ48" s="2">
        <v>0.86570788490738071</v>
      </c>
      <c r="AR48" s="2">
        <v>0.81860751577989443</v>
      </c>
      <c r="AS48" s="2">
        <v>0.83339471144474953</v>
      </c>
      <c r="AT48" s="2">
        <v>0.59789526887246058</v>
      </c>
      <c r="AU48" s="2">
        <v>0.47303032082906871</v>
      </c>
      <c r="AV48" s="2">
        <v>0.49737088161017251</v>
      </c>
      <c r="AW48" s="2">
        <v>0.62551477904951458</v>
      </c>
      <c r="AX48" s="2">
        <v>0.47759475195204093</v>
      </c>
      <c r="AY48" s="2">
        <v>0.1943473824683164</v>
      </c>
      <c r="AZ48" s="2">
        <v>0.2122590645059208</v>
      </c>
      <c r="BA48" s="2">
        <v>0</v>
      </c>
      <c r="BB48" s="2">
        <v>0</v>
      </c>
    </row>
    <row r="49" spans="1:54" x14ac:dyDescent="0.25">
      <c r="A49" s="2">
        <v>0</v>
      </c>
      <c r="B49" s="2">
        <v>0</v>
      </c>
      <c r="C49" s="2">
        <v>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c r="AB49" s="2">
        <v>0</v>
      </c>
      <c r="AC49" s="2">
        <v>0</v>
      </c>
      <c r="AD49" s="2">
        <v>0</v>
      </c>
      <c r="AE49" s="2">
        <v>0</v>
      </c>
      <c r="AF49" s="2">
        <v>0</v>
      </c>
      <c r="AG49" s="2">
        <v>0</v>
      </c>
      <c r="AH49" s="2">
        <v>0</v>
      </c>
      <c r="AI49" s="2">
        <v>0</v>
      </c>
      <c r="AJ49" s="2">
        <v>0</v>
      </c>
      <c r="AK49" s="2">
        <v>0</v>
      </c>
      <c r="AL49" s="2">
        <v>0</v>
      </c>
      <c r="AM49" s="2">
        <v>0</v>
      </c>
      <c r="AN49" s="2">
        <v>0</v>
      </c>
      <c r="AO49" s="2">
        <v>0</v>
      </c>
      <c r="AP49" s="2">
        <v>0</v>
      </c>
      <c r="AQ49" s="2">
        <v>0.78648409667245556</v>
      </c>
      <c r="AR49" s="2">
        <v>0.77056276233952214</v>
      </c>
      <c r="AS49" s="2">
        <v>0.75869413730060398</v>
      </c>
      <c r="AT49" s="2">
        <v>0.56009958745969168</v>
      </c>
      <c r="AU49" s="2">
        <v>0.39259033098618668</v>
      </c>
      <c r="AV49" s="2">
        <v>0.41047439605050107</v>
      </c>
      <c r="AW49" s="2">
        <v>0.57126260356646963</v>
      </c>
      <c r="AX49" s="2">
        <v>0.37834013733525529</v>
      </c>
      <c r="AY49" s="2">
        <v>0.16814823025179471</v>
      </c>
      <c r="AZ49" s="2">
        <v>0.20827677629310526</v>
      </c>
      <c r="BA49" s="2">
        <v>0</v>
      </c>
      <c r="BB49" s="2">
        <v>0</v>
      </c>
    </row>
    <row r="50" spans="1:54" x14ac:dyDescent="0.25">
      <c r="A50" s="2">
        <v>0</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0.84043211487242342</v>
      </c>
      <c r="AR50" s="2">
        <v>0.80161303240095005</v>
      </c>
      <c r="AS50" s="2">
        <v>0.75643324988657934</v>
      </c>
      <c r="AT50" s="2">
        <v>0.61289970341812339</v>
      </c>
      <c r="AU50" s="2">
        <v>0.46342758558129571</v>
      </c>
      <c r="AV50" s="2">
        <v>0.46342758558129571</v>
      </c>
      <c r="AW50" s="2">
        <v>0.55767939740227401</v>
      </c>
      <c r="AX50" s="2">
        <v>0.37841527368837236</v>
      </c>
      <c r="AY50" s="2">
        <v>0.20382872509816807</v>
      </c>
      <c r="AZ50" s="2">
        <v>0.22797001580233411</v>
      </c>
      <c r="BA50" s="2">
        <v>0</v>
      </c>
      <c r="BB50" s="2">
        <v>0</v>
      </c>
    </row>
    <row r="51" spans="1:54" x14ac:dyDescent="0.25">
      <c r="A51" s="2">
        <v>0</v>
      </c>
      <c r="B51" s="2">
        <v>0</v>
      </c>
      <c r="C51" s="2">
        <v>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c r="AB51" s="2">
        <v>0</v>
      </c>
      <c r="AC51" s="2">
        <v>0</v>
      </c>
      <c r="AD51" s="2">
        <v>0</v>
      </c>
      <c r="AE51" s="2">
        <v>0</v>
      </c>
      <c r="AF51" s="2">
        <v>0</v>
      </c>
      <c r="AG51" s="2">
        <v>0</v>
      </c>
      <c r="AH51" s="2">
        <v>0</v>
      </c>
      <c r="AI51" s="2">
        <v>0</v>
      </c>
      <c r="AJ51" s="2">
        <v>0</v>
      </c>
      <c r="AK51" s="2">
        <v>0</v>
      </c>
      <c r="AL51" s="2">
        <v>0</v>
      </c>
      <c r="AM51" s="2">
        <v>0</v>
      </c>
      <c r="AN51" s="2">
        <v>0</v>
      </c>
      <c r="AO51" s="2">
        <v>0</v>
      </c>
      <c r="AP51" s="2">
        <v>0</v>
      </c>
      <c r="AQ51" s="2">
        <v>0.72902047577306472</v>
      </c>
      <c r="AR51" s="2">
        <v>0.63649291281604103</v>
      </c>
      <c r="AS51" s="2">
        <v>0.70542864483702861</v>
      </c>
      <c r="AT51" s="2">
        <v>0.47326730732951905</v>
      </c>
      <c r="AU51" s="2">
        <v>0.33031290845570238</v>
      </c>
      <c r="AV51" s="2">
        <v>0.42122994461857521</v>
      </c>
      <c r="AW51" s="2">
        <v>0.5588960339730642</v>
      </c>
      <c r="AX51" s="2">
        <v>0.27171478161238349</v>
      </c>
      <c r="AY51" s="2">
        <v>0.12492098687598907</v>
      </c>
      <c r="AZ51" s="2">
        <v>0.15117736555586947</v>
      </c>
      <c r="BA51" s="2">
        <v>0</v>
      </c>
      <c r="BB51" s="2">
        <v>0</v>
      </c>
    </row>
    <row r="52" spans="1:54" x14ac:dyDescent="0.25">
      <c r="A52" s="2">
        <v>0</v>
      </c>
      <c r="B52" s="2">
        <v>0</v>
      </c>
      <c r="C52" s="2">
        <v>0</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c r="AB52" s="2">
        <v>0</v>
      </c>
      <c r="AC52" s="2">
        <v>0</v>
      </c>
      <c r="AD52" s="2">
        <v>0</v>
      </c>
      <c r="AE52" s="2">
        <v>0</v>
      </c>
      <c r="AF52" s="2">
        <v>0</v>
      </c>
      <c r="AG52" s="2">
        <v>0</v>
      </c>
      <c r="AH52" s="2">
        <v>0</v>
      </c>
      <c r="AI52" s="2">
        <v>0</v>
      </c>
      <c r="AJ52" s="2">
        <v>0</v>
      </c>
      <c r="AK52" s="2">
        <v>0</v>
      </c>
      <c r="AL52" s="2">
        <v>0</v>
      </c>
      <c r="AM52" s="2">
        <v>2.5000000000000001E-2</v>
      </c>
      <c r="AN52" s="2">
        <v>2.5000000000000001E-2</v>
      </c>
      <c r="AO52" s="2">
        <v>2.5000000000000001E-2</v>
      </c>
      <c r="AP52" s="2">
        <v>2.5000000000000001E-2</v>
      </c>
      <c r="AQ52" s="2">
        <v>0.71302391032190204</v>
      </c>
      <c r="AR52" s="2">
        <v>0.71302391032190204</v>
      </c>
      <c r="AS52" s="2">
        <v>0.75551106489285313</v>
      </c>
      <c r="AT52" s="2">
        <v>0.4776978653201569</v>
      </c>
      <c r="AU52" s="2">
        <v>0.34557966443111487</v>
      </c>
      <c r="AV52" s="2">
        <v>0.42874625737214478</v>
      </c>
      <c r="AW52" s="2">
        <v>0.60045488668797997</v>
      </c>
      <c r="AX52" s="2">
        <v>0.36213358167715226</v>
      </c>
      <c r="AY52" s="2">
        <v>0.17040925110040805</v>
      </c>
      <c r="AZ52" s="2">
        <v>0.22445958517745312</v>
      </c>
      <c r="BA52" s="2">
        <v>0</v>
      </c>
      <c r="BB52" s="2">
        <v>0</v>
      </c>
    </row>
    <row r="53" spans="1:54" x14ac:dyDescent="0.25">
      <c r="A53" s="2">
        <v>0</v>
      </c>
      <c r="B53" s="2">
        <v>0</v>
      </c>
      <c r="C53" s="2">
        <v>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c r="AB53" s="2">
        <v>0</v>
      </c>
      <c r="AC53" s="2">
        <v>0</v>
      </c>
      <c r="AD53" s="2">
        <v>0</v>
      </c>
      <c r="AE53" s="2">
        <v>0</v>
      </c>
      <c r="AF53" s="2">
        <v>0</v>
      </c>
      <c r="AG53" s="2">
        <v>0</v>
      </c>
      <c r="AH53" s="2">
        <v>0</v>
      </c>
      <c r="AI53" s="2">
        <v>0</v>
      </c>
      <c r="AJ53" s="2">
        <v>0</v>
      </c>
      <c r="AK53" s="2">
        <v>0</v>
      </c>
      <c r="AL53" s="2">
        <v>0</v>
      </c>
      <c r="AM53" s="2">
        <v>0</v>
      </c>
      <c r="AN53" s="2">
        <v>0</v>
      </c>
      <c r="AO53" s="2">
        <v>0</v>
      </c>
      <c r="AP53" s="2">
        <v>0</v>
      </c>
      <c r="AQ53" s="2">
        <v>0.71412371326844148</v>
      </c>
      <c r="AR53" s="2">
        <v>0.66884264874707089</v>
      </c>
      <c r="AS53" s="2">
        <v>0.69127401388101095</v>
      </c>
      <c r="AT53" s="2">
        <v>0.62506949164014092</v>
      </c>
      <c r="AU53" s="2">
        <v>0.38458726306270341</v>
      </c>
      <c r="AV53" s="2">
        <v>0.32930014878592262</v>
      </c>
      <c r="AW53" s="2">
        <v>0.62506949164014092</v>
      </c>
      <c r="AX53" s="2">
        <v>0.34752796299511468</v>
      </c>
      <c r="AY53" s="2">
        <v>0.27584296051258539</v>
      </c>
      <c r="AZ53" s="2">
        <v>0.24126242964001188</v>
      </c>
      <c r="BA53" s="2">
        <v>0</v>
      </c>
      <c r="BB53" s="2">
        <v>0</v>
      </c>
    </row>
    <row r="54" spans="1:54" x14ac:dyDescent="0.25">
      <c r="A54" s="2">
        <v>0</v>
      </c>
      <c r="B54" s="2">
        <v>0</v>
      </c>
      <c r="C54" s="2">
        <v>0</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c r="AB54" s="2">
        <v>0</v>
      </c>
      <c r="AC54" s="2">
        <v>0</v>
      </c>
      <c r="AD54" s="2">
        <v>0</v>
      </c>
      <c r="AE54" s="2">
        <v>0</v>
      </c>
      <c r="AF54" s="2">
        <v>0</v>
      </c>
      <c r="AG54" s="2">
        <v>0</v>
      </c>
      <c r="AH54" s="2">
        <v>0</v>
      </c>
      <c r="AI54" s="2">
        <v>0</v>
      </c>
      <c r="AJ54" s="2">
        <v>0</v>
      </c>
      <c r="AK54" s="2">
        <v>0</v>
      </c>
      <c r="AL54" s="2">
        <v>0</v>
      </c>
      <c r="AM54" s="2">
        <v>0</v>
      </c>
      <c r="AN54" s="2">
        <v>0</v>
      </c>
      <c r="AO54" s="2">
        <v>0</v>
      </c>
      <c r="AP54" s="2">
        <v>0</v>
      </c>
      <c r="AQ54" s="2">
        <v>0.65657000695351808</v>
      </c>
      <c r="AR54" s="2">
        <v>0.67977878557113147</v>
      </c>
      <c r="AS54" s="2">
        <v>0.80398581652111023</v>
      </c>
      <c r="AT54" s="2">
        <v>0.50361280228053662</v>
      </c>
      <c r="AU54" s="2">
        <v>0.30665375227895852</v>
      </c>
      <c r="AV54" s="2">
        <v>0.28819522424781008</v>
      </c>
      <c r="AW54" s="2">
        <v>0.58918285884357946</v>
      </c>
      <c r="AX54" s="2">
        <v>0.23422415553661091</v>
      </c>
      <c r="AY54" s="2">
        <v>0.25197448279077639</v>
      </c>
      <c r="AZ54" s="2">
        <v>0.19948533804610213</v>
      </c>
      <c r="BA54" s="2">
        <v>0</v>
      </c>
      <c r="BB54" s="2">
        <v>0</v>
      </c>
    </row>
    <row r="55" spans="1:54" x14ac:dyDescent="0.25">
      <c r="A55" s="2">
        <v>0</v>
      </c>
      <c r="B55" s="2">
        <v>0</v>
      </c>
      <c r="C55" s="2">
        <v>0</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c r="AB55" s="2">
        <v>0</v>
      </c>
      <c r="AC55" s="2">
        <v>0</v>
      </c>
      <c r="AD55" s="2">
        <v>0</v>
      </c>
      <c r="AE55" s="2">
        <v>0</v>
      </c>
      <c r="AF55" s="2">
        <v>0</v>
      </c>
      <c r="AG55" s="2">
        <v>0</v>
      </c>
      <c r="AH55" s="2">
        <v>0</v>
      </c>
      <c r="AI55" s="2">
        <v>0</v>
      </c>
      <c r="AJ55" s="2">
        <v>0</v>
      </c>
      <c r="AK55" s="2">
        <v>0</v>
      </c>
      <c r="AL55" s="2">
        <v>0</v>
      </c>
      <c r="AM55" s="2">
        <v>0</v>
      </c>
      <c r="AN55" s="2">
        <v>0</v>
      </c>
      <c r="AO55" s="2">
        <v>0</v>
      </c>
      <c r="AP55" s="2">
        <v>0</v>
      </c>
      <c r="AQ55" s="2">
        <v>0.78331341053472503</v>
      </c>
      <c r="AR55" s="2">
        <v>0.72649310909617615</v>
      </c>
      <c r="AS55" s="2">
        <v>0.6469549432217514</v>
      </c>
      <c r="AT55" s="2">
        <v>0.57210358754449953</v>
      </c>
      <c r="AU55" s="2">
        <v>0.24357164244072083</v>
      </c>
      <c r="AV55" s="2">
        <v>0.24357164244072083</v>
      </c>
      <c r="AW55" s="2">
        <v>0.6469549432217514</v>
      </c>
      <c r="AX55" s="2">
        <v>0.30390711351567345</v>
      </c>
      <c r="AY55" s="2">
        <v>0.14957684376530822</v>
      </c>
      <c r="AZ55" s="2">
        <v>0.1676439812286763</v>
      </c>
      <c r="BA55" s="2">
        <v>0</v>
      </c>
      <c r="BB55" s="2">
        <v>0</v>
      </c>
    </row>
    <row r="56" spans="1:54" x14ac:dyDescent="0.25">
      <c r="A56" s="2">
        <v>0</v>
      </c>
      <c r="B56" s="2">
        <v>0</v>
      </c>
      <c r="C56" s="2">
        <v>0</v>
      </c>
      <c r="D56" s="2">
        <v>0</v>
      </c>
      <c r="E56" s="2">
        <v>0</v>
      </c>
      <c r="F56" s="2">
        <v>0</v>
      </c>
      <c r="G56" s="2">
        <v>0</v>
      </c>
      <c r="H56" s="2">
        <v>0</v>
      </c>
      <c r="I56" s="2">
        <v>0</v>
      </c>
      <c r="J56" s="2">
        <v>0</v>
      </c>
      <c r="K56" s="2">
        <v>0</v>
      </c>
      <c r="L56" s="2">
        <v>0</v>
      </c>
      <c r="M56" s="2">
        <v>0</v>
      </c>
      <c r="N56" s="2">
        <v>0</v>
      </c>
      <c r="O56" s="2">
        <v>0</v>
      </c>
      <c r="P56" s="2">
        <v>0</v>
      </c>
      <c r="Q56" s="2">
        <v>0</v>
      </c>
      <c r="R56" s="2">
        <v>0</v>
      </c>
      <c r="S56" s="2">
        <v>0</v>
      </c>
      <c r="T56" s="2">
        <v>0</v>
      </c>
      <c r="U56" s="2">
        <v>0</v>
      </c>
      <c r="V56" s="2">
        <v>0</v>
      </c>
      <c r="W56" s="2">
        <v>0</v>
      </c>
      <c r="X56" s="2">
        <v>0</v>
      </c>
      <c r="Y56" s="2">
        <v>0</v>
      </c>
      <c r="Z56" s="2">
        <v>0</v>
      </c>
      <c r="AA56" s="2">
        <v>0</v>
      </c>
      <c r="AB56" s="2">
        <v>0</v>
      </c>
      <c r="AC56" s="2">
        <v>0</v>
      </c>
      <c r="AD56" s="2">
        <v>0</v>
      </c>
      <c r="AE56" s="2">
        <v>0</v>
      </c>
      <c r="AF56" s="2">
        <v>0</v>
      </c>
      <c r="AG56" s="2">
        <v>0</v>
      </c>
      <c r="AH56" s="2">
        <v>0</v>
      </c>
      <c r="AI56" s="2">
        <v>0</v>
      </c>
      <c r="AJ56" s="2">
        <v>0</v>
      </c>
      <c r="AK56" s="2">
        <v>0</v>
      </c>
      <c r="AL56" s="2">
        <v>0</v>
      </c>
      <c r="AM56" s="2">
        <v>0</v>
      </c>
      <c r="AN56" s="2">
        <v>0</v>
      </c>
      <c r="AO56" s="2">
        <v>0</v>
      </c>
      <c r="AP56" s="2">
        <v>0</v>
      </c>
      <c r="AQ56" s="2">
        <v>0.6484476216307451</v>
      </c>
      <c r="AR56" s="2">
        <v>0.6484476216307451</v>
      </c>
      <c r="AS56" s="2">
        <v>0.6484476216307451</v>
      </c>
      <c r="AT56" s="2">
        <v>0.53020046500593221</v>
      </c>
      <c r="AU56" s="2">
        <v>0.31921410648154014</v>
      </c>
      <c r="AV56" s="2">
        <v>0.36921957010654038</v>
      </c>
      <c r="AW56" s="2">
        <v>0.50214671648660403</v>
      </c>
      <c r="AX56" s="2">
        <v>0.34399681566576623</v>
      </c>
      <c r="AY56" s="2">
        <v>0.31921410648154014</v>
      </c>
      <c r="AZ56" s="2">
        <v>0.27097937318129306</v>
      </c>
      <c r="BA56" s="2">
        <v>0</v>
      </c>
      <c r="BB56" s="2">
        <v>0</v>
      </c>
    </row>
    <row r="57" spans="1:54" x14ac:dyDescent="0.25">
      <c r="A57" s="2">
        <v>0</v>
      </c>
      <c r="B57" s="2">
        <v>0</v>
      </c>
      <c r="C57" s="2">
        <v>0</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c r="AB57" s="2">
        <v>0</v>
      </c>
      <c r="AC57" s="2">
        <v>0</v>
      </c>
      <c r="AD57" s="2">
        <v>0</v>
      </c>
      <c r="AE57" s="2">
        <v>0</v>
      </c>
      <c r="AF57" s="2">
        <v>0</v>
      </c>
      <c r="AG57" s="2">
        <v>0</v>
      </c>
      <c r="AH57" s="2">
        <v>0</v>
      </c>
      <c r="AI57" s="2">
        <v>0</v>
      </c>
      <c r="AJ57" s="2">
        <v>0</v>
      </c>
      <c r="AK57" s="2">
        <v>0</v>
      </c>
      <c r="AL57" s="2">
        <v>0</v>
      </c>
      <c r="AM57" s="2">
        <v>2.5000000000000001E-2</v>
      </c>
      <c r="AN57" s="2">
        <v>2.5000000000000001E-2</v>
      </c>
      <c r="AO57" s="2">
        <v>2.5000000000000001E-2</v>
      </c>
      <c r="AP57" s="2">
        <v>2.5000000000000001E-2</v>
      </c>
      <c r="AQ57" s="2">
        <v>0.7519506207829787</v>
      </c>
      <c r="AR57" s="2">
        <v>0.71913615411624665</v>
      </c>
      <c r="AS57" s="2">
        <v>0.54096793307570845</v>
      </c>
      <c r="AT57" s="2">
        <v>0.65673800568907925</v>
      </c>
      <c r="AU57" s="2">
        <v>0.33378900611309659</v>
      </c>
      <c r="AV57" s="2">
        <v>0.33378900611309659</v>
      </c>
      <c r="AW57" s="2">
        <v>0.61786350822845026</v>
      </c>
      <c r="AX57" s="2">
        <v>0.22457614358043143</v>
      </c>
      <c r="AY57" s="2">
        <v>0.34399681566576623</v>
      </c>
      <c r="AZ57" s="2">
        <v>0.36921957010654038</v>
      </c>
      <c r="BA57" s="2">
        <v>0</v>
      </c>
      <c r="BB57" s="2">
        <v>0</v>
      </c>
    </row>
    <row r="58" spans="1:54" x14ac:dyDescent="0.25">
      <c r="A58" s="2">
        <v>0</v>
      </c>
      <c r="B58" s="2">
        <v>0</v>
      </c>
      <c r="C58" s="2">
        <v>0</v>
      </c>
      <c r="D58" s="2">
        <v>0</v>
      </c>
      <c r="E58" s="2">
        <v>0</v>
      </c>
      <c r="F58" s="2">
        <v>0</v>
      </c>
      <c r="G58" s="2">
        <v>0</v>
      </c>
      <c r="H58" s="2">
        <v>0</v>
      </c>
      <c r="I58" s="2">
        <v>0</v>
      </c>
      <c r="J58" s="2">
        <v>0</v>
      </c>
      <c r="K58" s="2">
        <v>0</v>
      </c>
      <c r="L58" s="2">
        <v>0</v>
      </c>
      <c r="M58" s="2">
        <v>0</v>
      </c>
      <c r="N58" s="2">
        <v>0</v>
      </c>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2">
        <v>0</v>
      </c>
      <c r="AH58" s="2">
        <v>0</v>
      </c>
      <c r="AI58" s="2">
        <v>0</v>
      </c>
      <c r="AJ58" s="2">
        <v>0</v>
      </c>
      <c r="AK58" s="2">
        <v>0</v>
      </c>
      <c r="AL58" s="2">
        <v>0</v>
      </c>
      <c r="AM58" s="2">
        <v>0</v>
      </c>
      <c r="AN58" s="2">
        <v>0</v>
      </c>
      <c r="AO58" s="2">
        <v>0</v>
      </c>
      <c r="AP58" s="2">
        <v>0</v>
      </c>
      <c r="AQ58" s="2">
        <v>0.6974286483090486</v>
      </c>
      <c r="AR58" s="2">
        <v>0.66350169998180331</v>
      </c>
      <c r="AS58" s="2">
        <v>0.66350169998180331</v>
      </c>
      <c r="AT58" s="2">
        <v>0.66350169998180331</v>
      </c>
      <c r="AU58" s="2">
        <v>0.36645801712145198</v>
      </c>
      <c r="AV58" s="2">
        <v>0.42111772188210006</v>
      </c>
      <c r="AW58" s="2">
        <v>0.53695535544558037</v>
      </c>
      <c r="AX58" s="2">
        <v>0.33989141539097778</v>
      </c>
      <c r="AY58" s="2">
        <v>0.23870811045334195</v>
      </c>
      <c r="AZ58" s="2">
        <v>0.28827144379075653</v>
      </c>
      <c r="BA58" s="2">
        <v>0</v>
      </c>
      <c r="BB58" s="2">
        <v>0</v>
      </c>
    </row>
    <row r="59" spans="1:54" x14ac:dyDescent="0.25">
      <c r="A59" s="2">
        <v>0</v>
      </c>
      <c r="B59" s="2">
        <v>0</v>
      </c>
      <c r="C59" s="2">
        <v>0</v>
      </c>
      <c r="D59" s="2">
        <v>0</v>
      </c>
      <c r="E59" s="2">
        <v>0</v>
      </c>
      <c r="F59" s="2">
        <v>0</v>
      </c>
      <c r="G59" s="2">
        <v>0</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2">
        <v>0</v>
      </c>
      <c r="AA59" s="2">
        <v>0</v>
      </c>
      <c r="AB59" s="2">
        <v>0</v>
      </c>
      <c r="AC59" s="2">
        <v>0</v>
      </c>
      <c r="AD59" s="2">
        <v>0</v>
      </c>
      <c r="AE59" s="2">
        <v>0</v>
      </c>
      <c r="AF59" s="2">
        <v>0</v>
      </c>
      <c r="AG59" s="2">
        <v>0</v>
      </c>
      <c r="AH59" s="2">
        <v>0</v>
      </c>
      <c r="AI59" s="2">
        <v>0</v>
      </c>
      <c r="AJ59" s="2">
        <v>0</v>
      </c>
      <c r="AK59" s="2">
        <v>0</v>
      </c>
      <c r="AL59" s="2">
        <v>0</v>
      </c>
      <c r="AM59" s="2">
        <v>0</v>
      </c>
      <c r="AN59" s="2">
        <v>0</v>
      </c>
      <c r="AO59" s="2">
        <v>0</v>
      </c>
      <c r="AP59" s="2">
        <v>0</v>
      </c>
      <c r="AQ59" s="2">
        <v>0.58093395881647236</v>
      </c>
      <c r="AR59" s="2">
        <v>0.4782488817528856</v>
      </c>
      <c r="AS59" s="2">
        <v>0.528340172345378</v>
      </c>
      <c r="AT59" s="2">
        <v>0.58093395881647236</v>
      </c>
      <c r="AU59" s="2">
        <v>0.34020630928027495</v>
      </c>
      <c r="AV59" s="2">
        <v>0.21819685688513002</v>
      </c>
      <c r="AW59" s="2">
        <v>0.6365760129830198</v>
      </c>
      <c r="AX59" s="2">
        <v>0.29780683878364256</v>
      </c>
      <c r="AY59" s="2">
        <v>0.4782488817528856</v>
      </c>
      <c r="AZ59" s="2">
        <v>0.38435439037864549</v>
      </c>
      <c r="BA59" s="2">
        <v>0</v>
      </c>
      <c r="BB59" s="2">
        <v>0</v>
      </c>
    </row>
    <row r="60" spans="1:54" x14ac:dyDescent="0.25">
      <c r="A60" s="2">
        <v>0</v>
      </c>
      <c r="B60" s="2">
        <v>0</v>
      </c>
      <c r="C60" s="2">
        <v>0</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c r="AB60" s="2">
        <v>0</v>
      </c>
      <c r="AC60" s="2">
        <v>0</v>
      </c>
      <c r="AD60" s="2">
        <v>0</v>
      </c>
      <c r="AE60" s="2">
        <v>0</v>
      </c>
      <c r="AF60" s="2">
        <v>0</v>
      </c>
      <c r="AG60" s="2">
        <v>0</v>
      </c>
      <c r="AH60" s="2">
        <v>0</v>
      </c>
      <c r="AI60" s="2">
        <v>2.5000000000000001E-2</v>
      </c>
      <c r="AJ60" s="2">
        <v>2.5000000000000001E-2</v>
      </c>
      <c r="AK60" s="2">
        <v>2.5000000000000001E-2</v>
      </c>
      <c r="AL60" s="2">
        <v>2.5000000000000001E-2</v>
      </c>
      <c r="AM60" s="2">
        <v>2.5000000000000001E-2</v>
      </c>
      <c r="AN60" s="2">
        <v>2.5000000000000001E-2</v>
      </c>
      <c r="AO60" s="2">
        <v>2.5000000000000001E-2</v>
      </c>
      <c r="AP60" s="2">
        <v>2.5000000000000001E-2</v>
      </c>
      <c r="AQ60" s="2">
        <v>0.28358206388191087</v>
      </c>
      <c r="AR60" s="2">
        <v>0.19412044968324316</v>
      </c>
      <c r="AS60" s="2">
        <v>0.19412044968324316</v>
      </c>
      <c r="AT60" s="2">
        <v>0.19412044968324316</v>
      </c>
      <c r="AU60" s="2">
        <v>6.7585986488542971E-2</v>
      </c>
      <c r="AV60" s="2">
        <v>0.19412044968324316</v>
      </c>
      <c r="AW60" s="2">
        <v>6.7585986488542971E-2</v>
      </c>
      <c r="AX60" s="2">
        <v>6.3094632097098688E-3</v>
      </c>
      <c r="AY60" s="2">
        <v>6.7585986488542971E-2</v>
      </c>
      <c r="AZ60" s="2">
        <v>6.7585986488542971E-2</v>
      </c>
      <c r="BA60" s="2">
        <v>0</v>
      </c>
      <c r="BB60" s="2">
        <v>0</v>
      </c>
    </row>
    <row r="61" spans="1:54" x14ac:dyDescent="0.25">
      <c r="A61" s="2">
        <v>0</v>
      </c>
      <c r="B61" s="2">
        <v>0</v>
      </c>
      <c r="C61" s="2">
        <v>0</v>
      </c>
      <c r="D61" s="2">
        <v>0</v>
      </c>
      <c r="E61" s="2">
        <v>0</v>
      </c>
      <c r="F61" s="2">
        <v>0</v>
      </c>
      <c r="G61" s="2">
        <v>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c r="AB61" s="2">
        <v>0</v>
      </c>
      <c r="AC61" s="2">
        <v>0</v>
      </c>
      <c r="AD61" s="2">
        <v>0</v>
      </c>
      <c r="AE61" s="2">
        <v>2.5000000000000001E-2</v>
      </c>
      <c r="AF61" s="2">
        <v>0</v>
      </c>
      <c r="AG61" s="2">
        <v>2.5000000000000001E-2</v>
      </c>
      <c r="AH61" s="2">
        <v>2.5000000000000001E-2</v>
      </c>
      <c r="AI61" s="2">
        <v>0</v>
      </c>
      <c r="AJ61" s="2">
        <v>0</v>
      </c>
      <c r="AK61" s="2">
        <v>0</v>
      </c>
      <c r="AL61" s="2">
        <v>0</v>
      </c>
      <c r="AM61" s="2">
        <v>0</v>
      </c>
      <c r="AN61" s="2">
        <v>0</v>
      </c>
      <c r="AO61" s="2">
        <v>0</v>
      </c>
      <c r="AP61" s="2">
        <v>0</v>
      </c>
      <c r="AQ61" s="2">
        <v>0</v>
      </c>
      <c r="AR61" s="2">
        <v>0</v>
      </c>
      <c r="AS61" s="2">
        <v>0</v>
      </c>
      <c r="AT61" s="2">
        <v>0</v>
      </c>
      <c r="AU61" s="2">
        <v>0</v>
      </c>
      <c r="AV61" s="2">
        <v>0</v>
      </c>
      <c r="AW61" s="2">
        <v>0</v>
      </c>
      <c r="AX61" s="2">
        <v>0</v>
      </c>
      <c r="AY61" s="2">
        <v>0</v>
      </c>
      <c r="AZ61" s="2">
        <v>0</v>
      </c>
      <c r="BA61" s="2">
        <v>0</v>
      </c>
      <c r="BB61" s="2">
        <v>0</v>
      </c>
    </row>
    <row r="62" spans="1:54" x14ac:dyDescent="0.25">
      <c r="A62" s="2">
        <v>0</v>
      </c>
      <c r="B62" s="2">
        <v>0</v>
      </c>
      <c r="C62" s="2">
        <v>0</v>
      </c>
      <c r="D62" s="2">
        <v>0</v>
      </c>
      <c r="E62" s="2">
        <v>0</v>
      </c>
      <c r="F62" s="2">
        <v>0</v>
      </c>
      <c r="G62" s="2">
        <v>0</v>
      </c>
      <c r="H62" s="2">
        <v>0</v>
      </c>
      <c r="I62" s="2">
        <v>0</v>
      </c>
      <c r="J62" s="2">
        <v>0</v>
      </c>
      <c r="K62" s="2">
        <v>0</v>
      </c>
      <c r="L62" s="2">
        <v>0</v>
      </c>
      <c r="M62" s="2">
        <v>0</v>
      </c>
      <c r="N62" s="2">
        <v>0</v>
      </c>
      <c r="O62" s="2">
        <v>0</v>
      </c>
      <c r="P62" s="2">
        <v>0</v>
      </c>
      <c r="Q62" s="2">
        <v>0</v>
      </c>
      <c r="R62" s="2">
        <v>0</v>
      </c>
      <c r="S62" s="2">
        <v>0</v>
      </c>
      <c r="T62" s="2">
        <v>0</v>
      </c>
      <c r="U62" s="2">
        <v>0</v>
      </c>
      <c r="V62" s="2">
        <v>0</v>
      </c>
      <c r="W62" s="2">
        <v>0</v>
      </c>
      <c r="X62" s="2">
        <v>0</v>
      </c>
      <c r="Y62" s="2">
        <v>0</v>
      </c>
      <c r="Z62" s="2">
        <v>0</v>
      </c>
      <c r="AA62" s="2">
        <v>0</v>
      </c>
      <c r="AB62" s="2">
        <v>0</v>
      </c>
      <c r="AC62" s="2">
        <v>0</v>
      </c>
      <c r="AD62" s="2">
        <v>0</v>
      </c>
      <c r="AE62" s="2">
        <v>0</v>
      </c>
      <c r="AF62" s="2">
        <v>0</v>
      </c>
      <c r="AG62" s="2">
        <v>0</v>
      </c>
      <c r="AH62" s="2">
        <v>0</v>
      </c>
      <c r="AI62" s="2">
        <v>0</v>
      </c>
      <c r="AJ62" s="2">
        <v>0</v>
      </c>
      <c r="AK62" s="2">
        <v>0</v>
      </c>
      <c r="AL62" s="2">
        <v>0</v>
      </c>
      <c r="AM62" s="2">
        <v>0</v>
      </c>
      <c r="AN62" s="2">
        <v>0</v>
      </c>
      <c r="AO62" s="2">
        <v>0</v>
      </c>
      <c r="AP62" s="2">
        <v>0</v>
      </c>
      <c r="AQ62" s="2">
        <v>0</v>
      </c>
      <c r="AR62" s="2">
        <v>0</v>
      </c>
      <c r="AS62" s="2">
        <v>0</v>
      </c>
      <c r="AT62" s="2">
        <v>0</v>
      </c>
      <c r="AU62" s="2">
        <v>0</v>
      </c>
      <c r="AV62" s="2">
        <v>0</v>
      </c>
      <c r="AW62" s="2">
        <v>0</v>
      </c>
      <c r="AX62" s="2">
        <v>0</v>
      </c>
      <c r="AY62" s="2">
        <v>0</v>
      </c>
      <c r="AZ62" s="2">
        <v>0</v>
      </c>
      <c r="BA62" s="2">
        <v>0</v>
      </c>
      <c r="BB62" s="2">
        <v>0</v>
      </c>
    </row>
    <row r="63" spans="1:54" x14ac:dyDescent="0.25">
      <c r="A63" s="2">
        <v>0</v>
      </c>
      <c r="B63" s="2">
        <v>0</v>
      </c>
      <c r="C63" s="2">
        <v>0</v>
      </c>
      <c r="D63" s="2">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c r="AB63" s="2">
        <v>0</v>
      </c>
      <c r="AC63" s="2">
        <v>0</v>
      </c>
      <c r="AD63" s="2">
        <v>0</v>
      </c>
      <c r="AE63" s="2">
        <v>0</v>
      </c>
      <c r="AF63" s="2">
        <v>0</v>
      </c>
      <c r="AG63" s="2">
        <v>0</v>
      </c>
      <c r="AH63" s="2">
        <v>0</v>
      </c>
      <c r="AI63" s="2">
        <v>0</v>
      </c>
      <c r="AJ63" s="2">
        <v>0</v>
      </c>
      <c r="AK63" s="2">
        <v>0</v>
      </c>
      <c r="AL63" s="2">
        <v>0</v>
      </c>
      <c r="AM63" s="2">
        <v>0</v>
      </c>
      <c r="AN63" s="2">
        <v>0</v>
      </c>
      <c r="AO63" s="2">
        <v>0</v>
      </c>
      <c r="AP63" s="2">
        <v>0</v>
      </c>
      <c r="AQ63" s="2">
        <v>2.5000000000000001E-2</v>
      </c>
      <c r="AR63" s="2">
        <v>0</v>
      </c>
      <c r="AS63" s="2">
        <v>0</v>
      </c>
      <c r="AT63" s="2">
        <v>2.5000000000000001E-2</v>
      </c>
      <c r="AU63" s="2">
        <v>0</v>
      </c>
      <c r="AV63" s="2">
        <v>2.5000000000000001E-2</v>
      </c>
      <c r="AW63" s="2">
        <v>2.5000000000000001E-2</v>
      </c>
      <c r="AX63" s="2">
        <v>0</v>
      </c>
      <c r="AY63" s="2">
        <v>2.5000000000000001E-2</v>
      </c>
      <c r="AZ63" s="2">
        <v>0</v>
      </c>
      <c r="BA63" s="2">
        <v>0</v>
      </c>
      <c r="BB63" s="2">
        <v>0</v>
      </c>
    </row>
    <row r="64" spans="1:54" x14ac:dyDescent="0.25">
      <c r="A64" s="2">
        <v>0</v>
      </c>
      <c r="B64" s="2">
        <v>0</v>
      </c>
      <c r="C64" s="2">
        <v>0</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2">
        <v>0</v>
      </c>
      <c r="AR64" s="2">
        <v>0</v>
      </c>
      <c r="AS64" s="2">
        <v>0</v>
      </c>
      <c r="AT64" s="2">
        <v>0</v>
      </c>
      <c r="AU64" s="2">
        <v>0</v>
      </c>
      <c r="AV64" s="2">
        <v>0</v>
      </c>
      <c r="AW64" s="2">
        <v>0</v>
      </c>
      <c r="AX64" s="2">
        <v>0</v>
      </c>
      <c r="AY64" s="2">
        <v>0</v>
      </c>
      <c r="AZ64" s="2">
        <v>0</v>
      </c>
      <c r="BA64" s="2">
        <v>0</v>
      </c>
      <c r="BB64" s="2">
        <v>0</v>
      </c>
    </row>
    <row r="65" spans="1:54" x14ac:dyDescent="0.25">
      <c r="A65" s="2">
        <v>0</v>
      </c>
      <c r="B65" s="2">
        <v>0</v>
      </c>
      <c r="C65" s="2">
        <v>0</v>
      </c>
      <c r="D65" s="2">
        <v>0</v>
      </c>
      <c r="E65" s="2">
        <v>0</v>
      </c>
      <c r="F65" s="2">
        <v>0</v>
      </c>
      <c r="G65" s="2">
        <v>0</v>
      </c>
      <c r="H65" s="2">
        <v>0</v>
      </c>
      <c r="I65" s="2">
        <v>0</v>
      </c>
      <c r="J65" s="2">
        <v>0</v>
      </c>
      <c r="K65" s="2">
        <v>0</v>
      </c>
      <c r="L65" s="2">
        <v>0</v>
      </c>
      <c r="M65" s="2">
        <v>0</v>
      </c>
      <c r="N65" s="2">
        <v>0</v>
      </c>
      <c r="O65" s="2">
        <v>0</v>
      </c>
      <c r="P65" s="2">
        <v>0</v>
      </c>
      <c r="Q65" s="2">
        <v>0</v>
      </c>
      <c r="R65" s="2">
        <v>0</v>
      </c>
      <c r="S65" s="2">
        <v>0</v>
      </c>
      <c r="T65" s="2">
        <v>0</v>
      </c>
      <c r="U65" s="2">
        <v>0</v>
      </c>
      <c r="V65" s="2">
        <v>0</v>
      </c>
      <c r="W65" s="2">
        <v>0</v>
      </c>
      <c r="X65" s="2">
        <v>0</v>
      </c>
      <c r="Y65" s="2">
        <v>0</v>
      </c>
      <c r="Z65" s="2">
        <v>0</v>
      </c>
      <c r="AA65" s="2">
        <v>0</v>
      </c>
      <c r="AB65" s="2">
        <v>0</v>
      </c>
      <c r="AC65" s="2">
        <v>0</v>
      </c>
      <c r="AD65" s="2">
        <v>0</v>
      </c>
      <c r="AE65" s="2">
        <v>0</v>
      </c>
      <c r="AF65" s="2">
        <v>0</v>
      </c>
      <c r="AG65" s="2">
        <v>0</v>
      </c>
      <c r="AH65" s="2">
        <v>0</v>
      </c>
      <c r="AI65" s="2">
        <v>0</v>
      </c>
      <c r="AJ65" s="2">
        <v>0</v>
      </c>
      <c r="AK65" s="2">
        <v>0</v>
      </c>
      <c r="AL65" s="2">
        <v>0</v>
      </c>
      <c r="AM65" s="2">
        <v>0</v>
      </c>
      <c r="AN65" s="2">
        <v>0</v>
      </c>
      <c r="AO65" s="2">
        <v>0</v>
      </c>
      <c r="AP65" s="2">
        <v>0</v>
      </c>
      <c r="AQ65" s="2">
        <v>0</v>
      </c>
      <c r="AR65" s="2">
        <v>0</v>
      </c>
      <c r="AS65" s="2">
        <v>0</v>
      </c>
      <c r="AT65" s="2">
        <v>0</v>
      </c>
      <c r="AU65" s="2">
        <v>0</v>
      </c>
      <c r="AV65" s="2">
        <v>0</v>
      </c>
      <c r="AW65" s="2">
        <v>0</v>
      </c>
      <c r="AX65" s="2">
        <v>0</v>
      </c>
      <c r="AY65" s="2">
        <v>0</v>
      </c>
      <c r="AZ65" s="2">
        <v>0</v>
      </c>
      <c r="BA65" s="2">
        <v>0</v>
      </c>
      <c r="BB65" s="2">
        <v>0</v>
      </c>
    </row>
    <row r="66" spans="1:54" x14ac:dyDescent="0.25">
      <c r="A66" s="2">
        <v>0</v>
      </c>
      <c r="B66" s="2">
        <v>0</v>
      </c>
      <c r="C66" s="2">
        <v>0</v>
      </c>
      <c r="D66" s="2">
        <v>0</v>
      </c>
      <c r="E66" s="2">
        <v>0</v>
      </c>
      <c r="F66" s="2">
        <v>0</v>
      </c>
      <c r="G66" s="2">
        <v>0</v>
      </c>
      <c r="H66" s="2">
        <v>0</v>
      </c>
      <c r="I66" s="2">
        <v>0</v>
      </c>
      <c r="J66" s="2">
        <v>0</v>
      </c>
      <c r="K66" s="2">
        <v>0</v>
      </c>
      <c r="L66" s="2">
        <v>0</v>
      </c>
      <c r="M66" s="2">
        <v>0</v>
      </c>
      <c r="N66" s="2">
        <v>0</v>
      </c>
      <c r="O66" s="2">
        <v>0</v>
      </c>
      <c r="P66" s="2">
        <v>0</v>
      </c>
      <c r="Q66" s="2">
        <v>0</v>
      </c>
      <c r="R66" s="2">
        <v>0</v>
      </c>
      <c r="S66" s="2">
        <v>0</v>
      </c>
      <c r="T66" s="2">
        <v>0</v>
      </c>
      <c r="U66" s="2">
        <v>0</v>
      </c>
      <c r="V66" s="2">
        <v>0</v>
      </c>
      <c r="W66" s="2">
        <v>0</v>
      </c>
      <c r="X66" s="2">
        <v>0</v>
      </c>
      <c r="Y66" s="2">
        <v>0</v>
      </c>
      <c r="Z66" s="2">
        <v>0</v>
      </c>
      <c r="AA66" s="2">
        <v>0</v>
      </c>
      <c r="AB66" s="2">
        <v>0</v>
      </c>
      <c r="AC66" s="2">
        <v>0</v>
      </c>
      <c r="AD66" s="2">
        <v>0</v>
      </c>
      <c r="AE66" s="2">
        <v>0</v>
      </c>
      <c r="AF66" s="2">
        <v>0</v>
      </c>
      <c r="AG66" s="2">
        <v>0</v>
      </c>
      <c r="AH66" s="2">
        <v>0</v>
      </c>
      <c r="AI66" s="2">
        <v>0</v>
      </c>
      <c r="AJ66" s="2">
        <v>0</v>
      </c>
      <c r="AK66" s="2">
        <v>0</v>
      </c>
      <c r="AL66" s="2">
        <v>0</v>
      </c>
      <c r="AM66" s="2">
        <v>0</v>
      </c>
      <c r="AN66" s="2">
        <v>0</v>
      </c>
      <c r="AO66" s="2">
        <v>0</v>
      </c>
      <c r="AP66" s="2">
        <v>0</v>
      </c>
      <c r="AQ66" s="2">
        <v>0</v>
      </c>
      <c r="AR66" s="2">
        <v>0</v>
      </c>
      <c r="AS66" s="2">
        <v>0</v>
      </c>
      <c r="AT66" s="2">
        <v>0</v>
      </c>
      <c r="AU66" s="2">
        <v>0</v>
      </c>
      <c r="AV66" s="2">
        <v>0</v>
      </c>
      <c r="AW66" s="2">
        <v>0</v>
      </c>
      <c r="AX66" s="2">
        <v>0</v>
      </c>
      <c r="AY66" s="2">
        <v>0</v>
      </c>
      <c r="AZ66" s="2">
        <v>0</v>
      </c>
      <c r="BA66" s="2">
        <v>0</v>
      </c>
      <c r="BB66" s="2">
        <v>0</v>
      </c>
    </row>
    <row r="69" spans="1:54" x14ac:dyDescent="0.25">
      <c r="AO69" s="1" t="s">
        <v>18</v>
      </c>
    </row>
    <row r="70" spans="1:54" x14ac:dyDescent="0.25">
      <c r="A70" s="1">
        <v>0</v>
      </c>
      <c r="B70" s="1">
        <v>0</v>
      </c>
      <c r="C70" s="1">
        <v>0</v>
      </c>
      <c r="D70" s="1">
        <v>0</v>
      </c>
      <c r="E70" s="1">
        <v>0</v>
      </c>
      <c r="F70" s="1">
        <v>0</v>
      </c>
      <c r="G70" s="1">
        <v>0</v>
      </c>
      <c r="H70" s="1">
        <v>0</v>
      </c>
      <c r="I70" s="1">
        <v>0</v>
      </c>
      <c r="J70" s="1">
        <v>0</v>
      </c>
      <c r="K70" s="1">
        <v>0</v>
      </c>
      <c r="L70" s="1">
        <v>0</v>
      </c>
      <c r="M70" s="1">
        <v>0</v>
      </c>
      <c r="N70" s="1">
        <v>0</v>
      </c>
      <c r="O70" s="1">
        <v>0</v>
      </c>
      <c r="P70" s="1">
        <v>0</v>
      </c>
      <c r="Q70" s="1">
        <v>0</v>
      </c>
      <c r="R70" s="1">
        <v>0</v>
      </c>
      <c r="S70" s="1">
        <v>0</v>
      </c>
      <c r="T70" s="1">
        <v>0</v>
      </c>
      <c r="U70" s="1">
        <v>0</v>
      </c>
      <c r="V70" s="1">
        <v>0</v>
      </c>
      <c r="W70" s="1">
        <v>0</v>
      </c>
      <c r="X70" s="1">
        <v>0</v>
      </c>
      <c r="Y70" s="1">
        <v>0</v>
      </c>
      <c r="Z70" s="1">
        <v>0</v>
      </c>
      <c r="AA70" s="1">
        <v>0</v>
      </c>
      <c r="AB70" s="1">
        <v>0</v>
      </c>
      <c r="AC70" s="1">
        <v>0</v>
      </c>
      <c r="AD70" s="1">
        <v>0</v>
      </c>
      <c r="AE70" s="1">
        <v>0</v>
      </c>
      <c r="AF70" s="1">
        <v>0</v>
      </c>
      <c r="AG70" s="1">
        <v>0</v>
      </c>
      <c r="AH70" s="1">
        <v>0</v>
      </c>
      <c r="AI70" s="1">
        <v>0</v>
      </c>
      <c r="AJ70" s="1">
        <v>0</v>
      </c>
      <c r="AK70" s="1">
        <v>0</v>
      </c>
      <c r="AL70" s="1">
        <v>0</v>
      </c>
      <c r="AM70" s="1">
        <v>0</v>
      </c>
      <c r="AN70" s="1">
        <v>0</v>
      </c>
      <c r="AO70" s="1">
        <v>0</v>
      </c>
      <c r="AP70" s="1">
        <v>0</v>
      </c>
      <c r="AQ70" s="1">
        <v>0</v>
      </c>
      <c r="AR70" s="1">
        <v>0</v>
      </c>
      <c r="AS70" s="1">
        <v>0</v>
      </c>
      <c r="AT70" s="1">
        <v>0</v>
      </c>
      <c r="AU70" s="1">
        <v>0</v>
      </c>
      <c r="AV70" s="1">
        <v>0</v>
      </c>
      <c r="AW70" s="1">
        <v>0</v>
      </c>
      <c r="AX70" s="1">
        <v>0</v>
      </c>
      <c r="AY70" s="1">
        <v>0</v>
      </c>
      <c r="AZ70" s="1">
        <v>0</v>
      </c>
      <c r="BA70" s="1">
        <v>0</v>
      </c>
      <c r="BB70" s="1">
        <v>0</v>
      </c>
    </row>
    <row r="71" spans="1:54" x14ac:dyDescent="0.25">
      <c r="A71" s="1">
        <v>0</v>
      </c>
      <c r="B71" s="1">
        <v>0</v>
      </c>
      <c r="C71" s="1">
        <v>0</v>
      </c>
      <c r="D71" s="1">
        <v>0</v>
      </c>
      <c r="E71" s="1">
        <v>0</v>
      </c>
      <c r="F71" s="1">
        <v>0</v>
      </c>
      <c r="G71" s="1">
        <v>0</v>
      </c>
      <c r="H71" s="1">
        <v>0</v>
      </c>
      <c r="I71" s="1">
        <v>0</v>
      </c>
      <c r="J71" s="1">
        <v>0</v>
      </c>
      <c r="K71" s="1">
        <v>0</v>
      </c>
      <c r="L71" s="1">
        <v>0</v>
      </c>
      <c r="M71" s="1">
        <v>0</v>
      </c>
      <c r="N71" s="1">
        <v>0</v>
      </c>
      <c r="O71" s="1">
        <v>0</v>
      </c>
      <c r="P71" s="1">
        <v>0</v>
      </c>
      <c r="Q71" s="1">
        <v>0</v>
      </c>
      <c r="R71" s="1">
        <v>0</v>
      </c>
      <c r="S71" s="1">
        <v>0</v>
      </c>
      <c r="T71" s="1">
        <v>0</v>
      </c>
      <c r="U71" s="1">
        <v>0</v>
      </c>
      <c r="V71" s="1">
        <v>0</v>
      </c>
      <c r="W71" s="1">
        <v>0</v>
      </c>
      <c r="X71" s="1">
        <v>0</v>
      </c>
      <c r="Y71" s="1">
        <v>0</v>
      </c>
      <c r="Z71" s="1">
        <v>0</v>
      </c>
      <c r="AA71" s="1">
        <v>0</v>
      </c>
      <c r="AB71" s="1">
        <v>0</v>
      </c>
      <c r="AC71" s="1">
        <v>0</v>
      </c>
      <c r="AD71" s="1">
        <v>0</v>
      </c>
      <c r="AE71" s="1">
        <v>0</v>
      </c>
      <c r="AF71" s="1">
        <v>0</v>
      </c>
      <c r="AG71" s="1">
        <v>0</v>
      </c>
      <c r="AH71" s="1">
        <v>0</v>
      </c>
      <c r="AI71" s="1">
        <v>0</v>
      </c>
      <c r="AJ71" s="1">
        <v>0</v>
      </c>
      <c r="AK71" s="1">
        <v>0</v>
      </c>
      <c r="AL71" s="1">
        <v>0</v>
      </c>
      <c r="AM71" s="1">
        <v>0</v>
      </c>
      <c r="AN71" s="1">
        <v>0</v>
      </c>
      <c r="AO71" s="1">
        <v>0</v>
      </c>
      <c r="AP71" s="1">
        <v>0</v>
      </c>
      <c r="AQ71" s="1">
        <v>0</v>
      </c>
      <c r="AR71" s="1">
        <v>0</v>
      </c>
      <c r="AS71" s="1">
        <v>0</v>
      </c>
      <c r="AT71" s="1">
        <v>0</v>
      </c>
      <c r="AU71" s="1">
        <v>0</v>
      </c>
      <c r="AV71" s="1">
        <v>0</v>
      </c>
      <c r="AW71" s="1">
        <v>0</v>
      </c>
      <c r="AX71" s="1">
        <v>0</v>
      </c>
      <c r="AY71" s="1">
        <v>0</v>
      </c>
      <c r="AZ71" s="1">
        <v>0</v>
      </c>
      <c r="BA71" s="1">
        <v>0</v>
      </c>
      <c r="BB71" s="1">
        <v>0</v>
      </c>
    </row>
    <row r="72" spans="1:54" x14ac:dyDescent="0.25">
      <c r="A72" s="1">
        <v>0</v>
      </c>
      <c r="B72" s="1">
        <v>0</v>
      </c>
      <c r="C72" s="1">
        <v>0</v>
      </c>
      <c r="D72" s="1">
        <v>0</v>
      </c>
      <c r="E72" s="1">
        <v>0</v>
      </c>
      <c r="F72" s="1">
        <v>0</v>
      </c>
      <c r="G72" s="1">
        <v>0</v>
      </c>
      <c r="H72" s="1">
        <v>0</v>
      </c>
      <c r="I72" s="1">
        <v>0</v>
      </c>
      <c r="J72" s="1">
        <v>0</v>
      </c>
      <c r="K72" s="1">
        <v>0</v>
      </c>
      <c r="L72" s="1">
        <v>0</v>
      </c>
      <c r="M72" s="1">
        <v>0</v>
      </c>
      <c r="N72" s="1">
        <v>0</v>
      </c>
      <c r="O72" s="1">
        <v>0</v>
      </c>
      <c r="P72" s="1">
        <v>0</v>
      </c>
      <c r="Q72" s="1">
        <v>0</v>
      </c>
      <c r="R72" s="1">
        <v>0</v>
      </c>
      <c r="S72" s="1">
        <v>0</v>
      </c>
      <c r="T72" s="1">
        <v>0</v>
      </c>
      <c r="U72" s="1">
        <v>0</v>
      </c>
      <c r="V72" s="1">
        <v>0</v>
      </c>
      <c r="W72" s="1">
        <v>0</v>
      </c>
      <c r="X72" s="1">
        <v>0</v>
      </c>
      <c r="Y72" s="1">
        <v>0</v>
      </c>
      <c r="Z72" s="1">
        <v>0</v>
      </c>
      <c r="AA72" s="1">
        <v>0</v>
      </c>
      <c r="AB72" s="1">
        <v>0</v>
      </c>
      <c r="AC72" s="1">
        <v>0</v>
      </c>
      <c r="AD72" s="1">
        <v>0</v>
      </c>
      <c r="AE72" s="1">
        <v>0</v>
      </c>
      <c r="AF72" s="1">
        <v>0</v>
      </c>
      <c r="AG72" s="1">
        <v>0</v>
      </c>
      <c r="AH72" s="1">
        <v>0</v>
      </c>
      <c r="AI72" s="1">
        <v>0</v>
      </c>
      <c r="AJ72" s="1">
        <v>0</v>
      </c>
      <c r="AK72" s="1">
        <v>0</v>
      </c>
      <c r="AL72" s="1">
        <v>0</v>
      </c>
      <c r="AM72" s="1">
        <v>0</v>
      </c>
      <c r="AN72" s="1">
        <v>0</v>
      </c>
      <c r="AO72" s="1">
        <v>0</v>
      </c>
      <c r="AP72" s="1">
        <v>0</v>
      </c>
      <c r="AQ72" s="1">
        <v>0</v>
      </c>
      <c r="AR72" s="1">
        <v>0</v>
      </c>
      <c r="AS72" s="1">
        <v>0</v>
      </c>
      <c r="AT72" s="1">
        <v>0</v>
      </c>
      <c r="AU72" s="1">
        <v>0</v>
      </c>
      <c r="AV72" s="1">
        <v>0</v>
      </c>
      <c r="AW72" s="1">
        <v>0</v>
      </c>
      <c r="AX72" s="1">
        <v>0</v>
      </c>
      <c r="AY72" s="1">
        <v>0</v>
      </c>
      <c r="AZ72" s="1">
        <v>0</v>
      </c>
      <c r="BA72" s="1">
        <v>0</v>
      </c>
      <c r="BB72" s="1">
        <v>0</v>
      </c>
    </row>
    <row r="73" spans="1:54" x14ac:dyDescent="0.25">
      <c r="A73" s="1">
        <v>0</v>
      </c>
      <c r="B73" s="1">
        <v>0</v>
      </c>
      <c r="C73" s="1">
        <v>0</v>
      </c>
      <c r="D73" s="1">
        <v>0</v>
      </c>
      <c r="E73" s="1">
        <v>0</v>
      </c>
      <c r="F73" s="1">
        <v>0</v>
      </c>
      <c r="G73" s="1">
        <v>0</v>
      </c>
      <c r="H73" s="1">
        <v>0</v>
      </c>
      <c r="I73" s="1">
        <v>0</v>
      </c>
      <c r="J73" s="1">
        <v>0</v>
      </c>
      <c r="K73" s="1">
        <v>0</v>
      </c>
      <c r="L73" s="1">
        <v>0</v>
      </c>
      <c r="M73" s="1">
        <v>0</v>
      </c>
      <c r="N73" s="1">
        <v>0</v>
      </c>
      <c r="O73" s="1">
        <v>0</v>
      </c>
      <c r="P73" s="1">
        <v>0</v>
      </c>
      <c r="Q73" s="1">
        <v>0</v>
      </c>
      <c r="R73" s="1">
        <v>0</v>
      </c>
      <c r="S73" s="1">
        <v>0</v>
      </c>
      <c r="T73" s="1">
        <v>0</v>
      </c>
      <c r="U73" s="1">
        <v>0</v>
      </c>
      <c r="V73" s="1">
        <v>0</v>
      </c>
      <c r="W73" s="1">
        <v>0</v>
      </c>
      <c r="X73" s="1">
        <v>0</v>
      </c>
      <c r="Y73" s="1">
        <v>0</v>
      </c>
      <c r="Z73" s="1">
        <v>0</v>
      </c>
      <c r="AA73" s="1">
        <v>0</v>
      </c>
      <c r="AB73" s="1">
        <v>0</v>
      </c>
      <c r="AC73" s="1">
        <v>0</v>
      </c>
      <c r="AD73" s="1">
        <v>0</v>
      </c>
      <c r="AE73" s="1">
        <v>0</v>
      </c>
      <c r="AF73" s="1">
        <v>0</v>
      </c>
      <c r="AG73" s="1">
        <v>0</v>
      </c>
      <c r="AH73" s="1">
        <v>0</v>
      </c>
      <c r="AI73" s="1">
        <v>0</v>
      </c>
      <c r="AJ73" s="1">
        <v>0</v>
      </c>
      <c r="AK73" s="1">
        <v>0</v>
      </c>
      <c r="AL73" s="1">
        <v>0</v>
      </c>
      <c r="AM73" s="1">
        <v>0</v>
      </c>
      <c r="AN73" s="1">
        <v>0</v>
      </c>
      <c r="AO73" s="1">
        <v>0</v>
      </c>
      <c r="AP73" s="1">
        <v>0</v>
      </c>
      <c r="AQ73" s="1">
        <v>0</v>
      </c>
      <c r="AR73" s="1">
        <v>0</v>
      </c>
      <c r="AS73" s="1">
        <v>0</v>
      </c>
      <c r="AT73" s="1">
        <v>0</v>
      </c>
      <c r="AU73" s="1">
        <v>0</v>
      </c>
      <c r="AV73" s="1">
        <v>0</v>
      </c>
      <c r="AW73" s="1">
        <v>0</v>
      </c>
      <c r="AX73" s="1">
        <v>0</v>
      </c>
      <c r="AY73" s="1">
        <v>0</v>
      </c>
      <c r="AZ73" s="1">
        <v>0</v>
      </c>
      <c r="BA73" s="1">
        <v>0</v>
      </c>
      <c r="BB73" s="1">
        <v>0</v>
      </c>
    </row>
    <row r="74" spans="1:54" x14ac:dyDescent="0.25">
      <c r="A74" s="1">
        <v>0</v>
      </c>
      <c r="B74" s="1">
        <v>0</v>
      </c>
      <c r="C74" s="1">
        <v>0</v>
      </c>
      <c r="D74" s="1">
        <v>0</v>
      </c>
      <c r="E74" s="1">
        <v>0</v>
      </c>
      <c r="F74" s="1">
        <v>0</v>
      </c>
      <c r="G74" s="1">
        <v>0</v>
      </c>
      <c r="H74" s="1">
        <v>0</v>
      </c>
      <c r="I74" s="1">
        <v>0.27479661220155327</v>
      </c>
      <c r="J74" s="1">
        <v>0.21729314960888746</v>
      </c>
      <c r="K74" s="1">
        <v>0.14392620117060972</v>
      </c>
      <c r="L74" s="1">
        <v>0.16186293851843314</v>
      </c>
      <c r="M74" s="1">
        <v>7.5742978755307333E-2</v>
      </c>
      <c r="N74" s="1">
        <v>0.31414148372019257</v>
      </c>
      <c r="O74" s="1">
        <v>0.35423642253288046</v>
      </c>
      <c r="P74" s="1">
        <v>0.1263026741222808</v>
      </c>
      <c r="Q74" s="1">
        <v>0.15285737625728912</v>
      </c>
      <c r="R74" s="1">
        <v>5.2207269357661901E-2</v>
      </c>
      <c r="S74" s="1">
        <v>0</v>
      </c>
      <c r="T74" s="1">
        <v>0</v>
      </c>
      <c r="U74" s="1">
        <v>0</v>
      </c>
      <c r="V74" s="1">
        <v>0</v>
      </c>
      <c r="W74" s="1">
        <v>0</v>
      </c>
      <c r="X74" s="1">
        <v>0</v>
      </c>
      <c r="Y74" s="1">
        <v>0</v>
      </c>
      <c r="Z74" s="1">
        <v>0</v>
      </c>
      <c r="AA74" s="1">
        <v>0</v>
      </c>
      <c r="AB74" s="1">
        <v>0</v>
      </c>
      <c r="AC74" s="1">
        <v>0</v>
      </c>
      <c r="AD74" s="1">
        <v>0</v>
      </c>
      <c r="AE74" s="1">
        <v>0</v>
      </c>
      <c r="AF74" s="1">
        <v>0</v>
      </c>
      <c r="AG74" s="1">
        <v>0</v>
      </c>
      <c r="AH74" s="1">
        <v>0</v>
      </c>
      <c r="AI74" s="1">
        <v>0</v>
      </c>
      <c r="AJ74" s="1">
        <v>0</v>
      </c>
      <c r="AK74" s="1">
        <v>0</v>
      </c>
      <c r="AL74" s="1">
        <v>0</v>
      </c>
      <c r="AM74" s="1">
        <v>0</v>
      </c>
      <c r="AN74" s="1">
        <v>0</v>
      </c>
      <c r="AO74" s="1">
        <v>0</v>
      </c>
      <c r="AP74" s="1">
        <v>0</v>
      </c>
      <c r="AQ74" s="1">
        <v>0</v>
      </c>
      <c r="AR74" s="1">
        <v>0</v>
      </c>
      <c r="AS74" s="1">
        <v>0</v>
      </c>
      <c r="AT74" s="1">
        <v>0</v>
      </c>
      <c r="AU74" s="1">
        <v>0</v>
      </c>
      <c r="AV74" s="1">
        <v>0</v>
      </c>
      <c r="AW74" s="1">
        <v>0</v>
      </c>
      <c r="AX74" s="1">
        <v>0</v>
      </c>
      <c r="AY74" s="1">
        <v>0</v>
      </c>
      <c r="AZ74" s="1">
        <v>0</v>
      </c>
      <c r="BA74" s="1">
        <v>0</v>
      </c>
      <c r="BB74" s="1">
        <v>0</v>
      </c>
    </row>
    <row r="75" spans="1:54" x14ac:dyDescent="0.25">
      <c r="A75" s="1">
        <v>0</v>
      </c>
      <c r="B75" s="1">
        <v>0</v>
      </c>
      <c r="C75" s="1">
        <v>0</v>
      </c>
      <c r="D75" s="1">
        <v>0</v>
      </c>
      <c r="E75" s="1">
        <v>0</v>
      </c>
      <c r="F75" s="1">
        <v>0</v>
      </c>
      <c r="G75" s="1">
        <v>0</v>
      </c>
      <c r="H75" s="1">
        <v>0</v>
      </c>
      <c r="I75" s="1">
        <v>0.32479127301878341</v>
      </c>
      <c r="J75" s="1">
        <v>0.28743840449309443</v>
      </c>
      <c r="K75" s="1">
        <v>0.17821550019764332</v>
      </c>
      <c r="L75" s="1">
        <v>0.18385515051324819</v>
      </c>
      <c r="M75" s="1">
        <v>6.7806395825501409E-2</v>
      </c>
      <c r="N75" s="1">
        <v>0.38488326196001532</v>
      </c>
      <c r="O75" s="1">
        <v>0.4150702194230198</v>
      </c>
      <c r="P75" s="1">
        <v>0.17539808873250107</v>
      </c>
      <c r="Q75" s="1">
        <v>0.24227722520991302</v>
      </c>
      <c r="R75" s="1">
        <v>0.10007666978878593</v>
      </c>
      <c r="S75" s="1">
        <v>0</v>
      </c>
      <c r="T75" s="1">
        <v>0</v>
      </c>
      <c r="U75" s="1">
        <v>0</v>
      </c>
      <c r="V75" s="1">
        <v>0</v>
      </c>
      <c r="W75" s="1">
        <v>0</v>
      </c>
      <c r="X75" s="1">
        <v>0</v>
      </c>
      <c r="Y75" s="1">
        <v>0</v>
      </c>
      <c r="Z75" s="1">
        <v>0</v>
      </c>
      <c r="AA75" s="1">
        <v>0</v>
      </c>
      <c r="AB75" s="1">
        <v>0</v>
      </c>
      <c r="AC75" s="1">
        <v>0</v>
      </c>
      <c r="AD75" s="1">
        <v>0</v>
      </c>
      <c r="AE75" s="1">
        <v>0</v>
      </c>
      <c r="AF75" s="1">
        <v>0</v>
      </c>
      <c r="AG75" s="1">
        <v>0</v>
      </c>
      <c r="AH75" s="1">
        <v>0</v>
      </c>
      <c r="AI75" s="1">
        <v>0</v>
      </c>
      <c r="AJ75" s="1">
        <v>0</v>
      </c>
      <c r="AK75" s="1">
        <v>0</v>
      </c>
      <c r="AL75" s="1">
        <v>0</v>
      </c>
      <c r="AM75" s="1">
        <v>0</v>
      </c>
      <c r="AN75" s="1">
        <v>0</v>
      </c>
      <c r="AO75" s="1">
        <v>0</v>
      </c>
      <c r="AP75" s="1">
        <v>0</v>
      </c>
      <c r="AQ75" s="1">
        <v>0</v>
      </c>
      <c r="AR75" s="1">
        <v>0</v>
      </c>
      <c r="AS75" s="1">
        <v>0</v>
      </c>
      <c r="AT75" s="1">
        <v>0</v>
      </c>
      <c r="AU75" s="1">
        <v>0</v>
      </c>
      <c r="AV75" s="1">
        <v>0</v>
      </c>
      <c r="AW75" s="1">
        <v>0</v>
      </c>
      <c r="AX75" s="1">
        <v>0</v>
      </c>
      <c r="AY75" s="1">
        <v>0</v>
      </c>
      <c r="AZ75" s="1">
        <v>0</v>
      </c>
      <c r="BA75" s="1">
        <v>0</v>
      </c>
      <c r="BB75" s="1">
        <v>0</v>
      </c>
    </row>
    <row r="76" spans="1:54" x14ac:dyDescent="0.25">
      <c r="A76" s="1">
        <v>0</v>
      </c>
      <c r="B76" s="1">
        <v>0</v>
      </c>
      <c r="C76" s="1">
        <v>0</v>
      </c>
      <c r="D76" s="1">
        <v>0</v>
      </c>
      <c r="E76" s="1">
        <v>0</v>
      </c>
      <c r="F76" s="1">
        <v>0</v>
      </c>
      <c r="G76" s="1">
        <v>0</v>
      </c>
      <c r="H76" s="1">
        <v>0</v>
      </c>
      <c r="I76" s="1">
        <v>0.18422603948817895</v>
      </c>
      <c r="J76" s="1">
        <v>0.11461968835869052</v>
      </c>
      <c r="K76" s="1">
        <v>6.9175536874618859E-2</v>
      </c>
      <c r="L76" s="1">
        <v>7.7237940457105858E-2</v>
      </c>
      <c r="M76" s="1">
        <v>2.3872203557007837E-2</v>
      </c>
      <c r="N76" s="1">
        <v>0.23374292239134187</v>
      </c>
      <c r="O76" s="1">
        <v>0.35477289216200925</v>
      </c>
      <c r="P76" s="1">
        <v>0.19314135614725303</v>
      </c>
      <c r="Q76" s="1">
        <v>0.26121030594253236</v>
      </c>
      <c r="R76" s="1">
        <v>0.12740563025963403</v>
      </c>
      <c r="S76" s="1">
        <v>0</v>
      </c>
      <c r="T76" s="1">
        <v>0</v>
      </c>
      <c r="U76" s="1">
        <v>0</v>
      </c>
      <c r="V76" s="1">
        <v>0</v>
      </c>
      <c r="W76" s="1">
        <v>0</v>
      </c>
      <c r="X76" s="1">
        <v>0</v>
      </c>
      <c r="Y76" s="1">
        <v>0</v>
      </c>
      <c r="Z76" s="1">
        <v>0</v>
      </c>
      <c r="AA76" s="1">
        <v>0</v>
      </c>
      <c r="AB76" s="1">
        <v>0</v>
      </c>
      <c r="AC76" s="1">
        <v>0</v>
      </c>
      <c r="AD76" s="1">
        <v>0</v>
      </c>
      <c r="AE76" s="1">
        <v>0</v>
      </c>
      <c r="AF76" s="1">
        <v>0</v>
      </c>
      <c r="AG76" s="1">
        <v>0</v>
      </c>
      <c r="AH76" s="1">
        <v>0</v>
      </c>
      <c r="AI76" s="1">
        <v>0</v>
      </c>
      <c r="AJ76" s="1">
        <v>0</v>
      </c>
      <c r="AK76" s="1">
        <v>0</v>
      </c>
      <c r="AL76" s="1">
        <v>0</v>
      </c>
      <c r="AM76" s="1">
        <v>0</v>
      </c>
      <c r="AN76" s="1">
        <v>0</v>
      </c>
      <c r="AO76" s="1">
        <v>0</v>
      </c>
      <c r="AP76" s="1">
        <v>0</v>
      </c>
      <c r="AQ76" s="1">
        <v>0</v>
      </c>
      <c r="AR76" s="1">
        <v>0</v>
      </c>
      <c r="AS76" s="1">
        <v>0</v>
      </c>
      <c r="AT76" s="1">
        <v>0</v>
      </c>
      <c r="AU76" s="1">
        <v>0</v>
      </c>
      <c r="AV76" s="1">
        <v>0</v>
      </c>
      <c r="AW76" s="1">
        <v>0</v>
      </c>
      <c r="AX76" s="1">
        <v>0</v>
      </c>
      <c r="AY76" s="1">
        <v>0</v>
      </c>
      <c r="AZ76" s="1">
        <v>0</v>
      </c>
      <c r="BA76" s="1">
        <v>0</v>
      </c>
      <c r="BB76" s="1">
        <v>0</v>
      </c>
    </row>
    <row r="77" spans="1:54" x14ac:dyDescent="0.25">
      <c r="A77" s="1">
        <v>0</v>
      </c>
      <c r="B77" s="1">
        <v>0</v>
      </c>
      <c r="C77" s="1">
        <v>0</v>
      </c>
      <c r="D77" s="1">
        <v>0</v>
      </c>
      <c r="E77" s="1">
        <v>0</v>
      </c>
      <c r="F77" s="1">
        <v>0</v>
      </c>
      <c r="G77" s="1">
        <v>0</v>
      </c>
      <c r="H77" s="1">
        <v>0</v>
      </c>
      <c r="I77" s="1">
        <v>8.6692860588861165E-2</v>
      </c>
      <c r="J77" s="1">
        <v>0.10606940761474115</v>
      </c>
      <c r="K77" s="1">
        <v>3.6567181849299135E-2</v>
      </c>
      <c r="L77" s="1">
        <v>4.5214002114294105E-2</v>
      </c>
      <c r="M77" s="1">
        <v>2.420265597959062E-2</v>
      </c>
      <c r="N77" s="1">
        <v>0.17163950028727082</v>
      </c>
      <c r="O77" s="1">
        <v>0.22125792318146442</v>
      </c>
      <c r="P77" s="1">
        <v>5.4771123056131021E-2</v>
      </c>
      <c r="Q77" s="1">
        <v>0.15736152435939732</v>
      </c>
      <c r="R77" s="1">
        <v>0.14397333941137647</v>
      </c>
      <c r="S77" s="1">
        <v>0.23352198312744354</v>
      </c>
      <c r="T77" s="1">
        <v>0.11573221329150418</v>
      </c>
      <c r="U77" s="1">
        <v>0.17214413800566652</v>
      </c>
      <c r="V77" s="1">
        <v>0.23352198312744354</v>
      </c>
      <c r="W77" s="1">
        <v>9.7328789333502898E-4</v>
      </c>
      <c r="X77" s="1">
        <v>0.20226024365502027</v>
      </c>
      <c r="Y77" s="1">
        <v>0</v>
      </c>
      <c r="Z77" s="1">
        <v>0</v>
      </c>
      <c r="AA77" s="1">
        <v>0</v>
      </c>
      <c r="AB77" s="1">
        <v>0</v>
      </c>
      <c r="AC77" s="1">
        <v>0</v>
      </c>
      <c r="AD77" s="1">
        <v>0</v>
      </c>
      <c r="AE77" s="1">
        <v>0</v>
      </c>
      <c r="AF77" s="1">
        <v>0</v>
      </c>
      <c r="AG77" s="1">
        <v>0</v>
      </c>
      <c r="AH77" s="1">
        <v>0</v>
      </c>
      <c r="AI77" s="1">
        <v>0</v>
      </c>
      <c r="AJ77" s="1">
        <v>0</v>
      </c>
      <c r="AK77" s="1">
        <v>0</v>
      </c>
      <c r="AL77" s="1">
        <v>0</v>
      </c>
      <c r="AM77" s="1">
        <v>0</v>
      </c>
      <c r="AN77" s="1">
        <v>0</v>
      </c>
      <c r="AO77" s="1">
        <v>0</v>
      </c>
      <c r="AP77" s="1">
        <v>0</v>
      </c>
      <c r="AQ77" s="1">
        <v>0</v>
      </c>
      <c r="AR77" s="1">
        <v>0</v>
      </c>
      <c r="AS77" s="1">
        <v>0</v>
      </c>
      <c r="AT77" s="1">
        <v>0</v>
      </c>
      <c r="AU77" s="1">
        <v>0</v>
      </c>
      <c r="AV77" s="1">
        <v>0</v>
      </c>
      <c r="AW77" s="1">
        <v>0</v>
      </c>
      <c r="AX77" s="1">
        <v>0</v>
      </c>
      <c r="AY77" s="1">
        <v>0</v>
      </c>
      <c r="AZ77" s="1">
        <v>0</v>
      </c>
      <c r="BA77" s="1">
        <v>0</v>
      </c>
      <c r="BB77" s="1">
        <v>0</v>
      </c>
    </row>
    <row r="78" spans="1:54" x14ac:dyDescent="0.25">
      <c r="A78" s="1">
        <v>0</v>
      </c>
      <c r="B78" s="1">
        <v>0</v>
      </c>
      <c r="C78" s="1">
        <v>0</v>
      </c>
      <c r="D78" s="1">
        <v>0</v>
      </c>
      <c r="E78" s="1">
        <v>0</v>
      </c>
      <c r="F78" s="1">
        <v>0</v>
      </c>
      <c r="G78" s="1">
        <v>0</v>
      </c>
      <c r="H78" s="1">
        <v>0</v>
      </c>
      <c r="I78" s="1">
        <v>3.1597235312519033E-3</v>
      </c>
      <c r="J78" s="1">
        <v>3.1597235312519033E-3</v>
      </c>
      <c r="K78" s="1">
        <v>0</v>
      </c>
      <c r="L78" s="1">
        <v>0</v>
      </c>
      <c r="M78" s="1">
        <v>0</v>
      </c>
      <c r="N78" s="1">
        <v>8.5233414137253605E-2</v>
      </c>
      <c r="O78" s="1">
        <v>0.26341679417804853</v>
      </c>
      <c r="P78" s="1">
        <v>8.805149972800963E-2</v>
      </c>
      <c r="Q78" s="1">
        <v>0.11277087438360023</v>
      </c>
      <c r="R78" s="1">
        <v>0.13657579417487731</v>
      </c>
      <c r="S78" s="1">
        <v>0.33823802361124455</v>
      </c>
      <c r="T78" s="1">
        <v>0.31404552316283985</v>
      </c>
      <c r="U78" s="1">
        <v>0.44101415875325278</v>
      </c>
      <c r="V78" s="1">
        <v>0.45057336357464184</v>
      </c>
      <c r="W78" s="1">
        <v>2.4964914543049083E-2</v>
      </c>
      <c r="X78" s="1">
        <v>0.47870481210696259</v>
      </c>
      <c r="Y78" s="1">
        <v>0</v>
      </c>
      <c r="Z78" s="1">
        <v>0</v>
      </c>
      <c r="AA78" s="1">
        <v>0</v>
      </c>
      <c r="AB78" s="1">
        <v>0</v>
      </c>
      <c r="AC78" s="1">
        <v>0</v>
      </c>
      <c r="AD78" s="1">
        <v>0</v>
      </c>
      <c r="AE78" s="1">
        <v>0</v>
      </c>
      <c r="AF78" s="1">
        <v>0</v>
      </c>
      <c r="AG78" s="1">
        <v>0</v>
      </c>
      <c r="AH78" s="1">
        <v>0</v>
      </c>
      <c r="AI78" s="1">
        <v>0</v>
      </c>
      <c r="AJ78" s="1">
        <v>0</v>
      </c>
      <c r="AK78" s="1">
        <v>0</v>
      </c>
      <c r="AL78" s="1">
        <v>0</v>
      </c>
      <c r="AM78" s="1">
        <v>0</v>
      </c>
      <c r="AN78" s="1">
        <v>0</v>
      </c>
      <c r="AO78" s="1">
        <v>0</v>
      </c>
      <c r="AP78" s="1">
        <v>0</v>
      </c>
      <c r="AQ78" s="1">
        <v>0</v>
      </c>
      <c r="AR78" s="1">
        <v>0</v>
      </c>
      <c r="AS78" s="1">
        <v>0</v>
      </c>
      <c r="AT78" s="1">
        <v>0</v>
      </c>
      <c r="AU78" s="1">
        <v>0</v>
      </c>
      <c r="AV78" s="1">
        <v>0</v>
      </c>
      <c r="AW78" s="1">
        <v>0</v>
      </c>
      <c r="AX78" s="1">
        <v>0</v>
      </c>
      <c r="AY78" s="1">
        <v>0</v>
      </c>
      <c r="AZ78" s="1">
        <v>0</v>
      </c>
      <c r="BA78" s="1">
        <v>0</v>
      </c>
      <c r="BB78" s="1">
        <v>0</v>
      </c>
    </row>
    <row r="79" spans="1:54" x14ac:dyDescent="0.25">
      <c r="A79" s="1">
        <v>0</v>
      </c>
      <c r="B79" s="1">
        <v>0</v>
      </c>
      <c r="C79" s="1">
        <v>0</v>
      </c>
      <c r="D79" s="1">
        <v>0</v>
      </c>
      <c r="E79" s="1">
        <v>0</v>
      </c>
      <c r="F79" s="1">
        <v>0</v>
      </c>
      <c r="G79" s="1">
        <v>0</v>
      </c>
      <c r="H79" s="1">
        <v>0</v>
      </c>
      <c r="I79" s="1">
        <v>0</v>
      </c>
      <c r="J79" s="1">
        <v>0</v>
      </c>
      <c r="K79" s="1">
        <v>0</v>
      </c>
      <c r="L79" s="1">
        <v>0</v>
      </c>
      <c r="M79" s="1">
        <v>0</v>
      </c>
      <c r="N79" s="1">
        <v>0</v>
      </c>
      <c r="O79" s="1">
        <v>0.10892542564316787</v>
      </c>
      <c r="P79" s="1">
        <v>1.4329991468252118E-2</v>
      </c>
      <c r="Q79" s="1">
        <v>3.1704948461875715E-2</v>
      </c>
      <c r="R79" s="1">
        <v>4.3019305009844133E-2</v>
      </c>
      <c r="S79" s="1">
        <v>0.2680956250561457</v>
      </c>
      <c r="T79" s="1">
        <v>0.27282744598115594</v>
      </c>
      <c r="U79" s="1">
        <v>0.28707243535242943</v>
      </c>
      <c r="V79" s="1">
        <v>0.28231593865918159</v>
      </c>
      <c r="W79" s="1">
        <v>7.9228780801497423E-2</v>
      </c>
      <c r="X79" s="1">
        <v>0.49354521987720812</v>
      </c>
      <c r="Y79" s="1">
        <v>0</v>
      </c>
      <c r="Z79" s="1">
        <v>0</v>
      </c>
      <c r="AA79" s="1">
        <v>0</v>
      </c>
      <c r="AB79" s="1">
        <v>0</v>
      </c>
      <c r="AC79" s="1">
        <v>0</v>
      </c>
      <c r="AD79" s="1">
        <v>0</v>
      </c>
      <c r="AE79" s="1">
        <v>0</v>
      </c>
      <c r="AF79" s="1">
        <v>0</v>
      </c>
      <c r="AG79" s="1">
        <v>0</v>
      </c>
      <c r="AH79" s="1">
        <v>0</v>
      </c>
      <c r="AI79" s="1">
        <v>0</v>
      </c>
      <c r="AJ79" s="1">
        <v>0</v>
      </c>
      <c r="AK79" s="1">
        <v>0</v>
      </c>
      <c r="AL79" s="1">
        <v>0</v>
      </c>
      <c r="AM79" s="1">
        <v>0</v>
      </c>
      <c r="AN79" s="1">
        <v>0</v>
      </c>
      <c r="AO79" s="1">
        <v>0</v>
      </c>
      <c r="AP79" s="1">
        <v>0</v>
      </c>
      <c r="AQ79" s="1">
        <v>0</v>
      </c>
      <c r="AR79" s="1">
        <v>0</v>
      </c>
      <c r="AS79" s="1">
        <v>0</v>
      </c>
      <c r="AT79" s="1">
        <v>0</v>
      </c>
      <c r="AU79" s="1">
        <v>0</v>
      </c>
      <c r="AV79" s="1">
        <v>0</v>
      </c>
      <c r="AW79" s="1">
        <v>0</v>
      </c>
      <c r="AX79" s="1">
        <v>0</v>
      </c>
      <c r="AY79" s="1">
        <v>0</v>
      </c>
      <c r="AZ79" s="1">
        <v>0</v>
      </c>
      <c r="BA79" s="1">
        <v>0</v>
      </c>
      <c r="BB79" s="1">
        <v>0</v>
      </c>
    </row>
    <row r="80" spans="1:54" x14ac:dyDescent="0.25">
      <c r="A80" s="1">
        <v>0</v>
      </c>
      <c r="B80" s="1">
        <v>0</v>
      </c>
      <c r="C80" s="1">
        <v>0</v>
      </c>
      <c r="D80" s="1">
        <v>0</v>
      </c>
      <c r="E80" s="1">
        <v>0</v>
      </c>
      <c r="F80" s="1">
        <v>0</v>
      </c>
      <c r="G80" s="1">
        <v>0</v>
      </c>
      <c r="H80" s="1">
        <v>0</v>
      </c>
      <c r="I80" s="1">
        <v>0</v>
      </c>
      <c r="J80" s="1">
        <v>0</v>
      </c>
      <c r="K80" s="1">
        <v>0</v>
      </c>
      <c r="L80" s="1">
        <v>0</v>
      </c>
      <c r="M80" s="1">
        <v>0</v>
      </c>
      <c r="N80" s="1">
        <v>0</v>
      </c>
      <c r="O80" s="1">
        <v>9.6210788403385678E-3</v>
      </c>
      <c r="P80" s="1">
        <v>0</v>
      </c>
      <c r="Q80" s="1">
        <v>3.6161757180316586E-4</v>
      </c>
      <c r="R80" s="1">
        <v>3.6161757180316586E-4</v>
      </c>
      <c r="S80" s="1">
        <v>5.1406559777574634E-2</v>
      </c>
      <c r="T80" s="1">
        <v>0.18687194980560995</v>
      </c>
      <c r="U80" s="1">
        <v>0.12708259516335185</v>
      </c>
      <c r="V80" s="1">
        <v>0.16251608130711781</v>
      </c>
      <c r="W80" s="1">
        <v>6.1417099740116332E-2</v>
      </c>
      <c r="X80" s="1">
        <v>0.35645184891253345</v>
      </c>
      <c r="Y80" s="1">
        <v>5.2744950526316947E-2</v>
      </c>
      <c r="Z80" s="1">
        <v>5.2744950526316947E-2</v>
      </c>
      <c r="AA80" s="1">
        <v>0</v>
      </c>
      <c r="AB80" s="1">
        <v>0</v>
      </c>
      <c r="AC80" s="1">
        <v>0</v>
      </c>
      <c r="AD80" s="1">
        <v>0</v>
      </c>
      <c r="AE80" s="1">
        <v>0</v>
      </c>
      <c r="AF80" s="1">
        <v>0</v>
      </c>
      <c r="AG80" s="1">
        <v>0</v>
      </c>
      <c r="AH80" s="1">
        <v>0</v>
      </c>
      <c r="AI80" s="1">
        <v>0</v>
      </c>
      <c r="AJ80" s="1">
        <v>0</v>
      </c>
      <c r="AK80" s="1">
        <v>0</v>
      </c>
      <c r="AL80" s="1">
        <v>0</v>
      </c>
      <c r="AM80" s="1">
        <v>0</v>
      </c>
      <c r="AN80" s="1">
        <v>0</v>
      </c>
      <c r="AO80" s="1">
        <v>0</v>
      </c>
      <c r="AP80" s="1">
        <v>0</v>
      </c>
      <c r="AQ80" s="1">
        <v>0</v>
      </c>
      <c r="AR80" s="1">
        <v>0</v>
      </c>
      <c r="AS80" s="1">
        <v>0</v>
      </c>
      <c r="AT80" s="1">
        <v>0</v>
      </c>
      <c r="AU80" s="1">
        <v>0</v>
      </c>
      <c r="AV80" s="1">
        <v>0</v>
      </c>
      <c r="AW80" s="1">
        <v>0</v>
      </c>
      <c r="AX80" s="1">
        <v>0</v>
      </c>
      <c r="AY80" s="1">
        <v>0</v>
      </c>
      <c r="AZ80" s="1">
        <v>0</v>
      </c>
      <c r="BA80" s="1">
        <v>0</v>
      </c>
      <c r="BB80" s="1">
        <v>0</v>
      </c>
    </row>
    <row r="81" spans="1:54" x14ac:dyDescent="0.25">
      <c r="A81" s="1">
        <v>0</v>
      </c>
      <c r="B81" s="1">
        <v>0</v>
      </c>
      <c r="C81" s="1">
        <v>0</v>
      </c>
      <c r="D81" s="1">
        <v>0</v>
      </c>
      <c r="E81" s="1">
        <v>0</v>
      </c>
      <c r="F81" s="1">
        <v>0</v>
      </c>
      <c r="G81" s="1">
        <v>0</v>
      </c>
      <c r="H81" s="1">
        <v>0</v>
      </c>
      <c r="I81" s="1">
        <v>0</v>
      </c>
      <c r="J81" s="1">
        <v>0</v>
      </c>
      <c r="K81" s="1">
        <v>0</v>
      </c>
      <c r="L81" s="1">
        <v>0</v>
      </c>
      <c r="M81" s="1">
        <v>0</v>
      </c>
      <c r="N81" s="1">
        <v>0</v>
      </c>
      <c r="O81" s="1">
        <v>0</v>
      </c>
      <c r="P81" s="1">
        <v>0</v>
      </c>
      <c r="Q81" s="1">
        <v>2.5994416247192592E-2</v>
      </c>
      <c r="R81" s="1">
        <v>1.9562760462755929E-2</v>
      </c>
      <c r="S81" s="1">
        <v>0.16523233769858359</v>
      </c>
      <c r="T81" s="1">
        <v>0.23029631944804452</v>
      </c>
      <c r="U81" s="1">
        <v>0.25025474972655237</v>
      </c>
      <c r="V81" s="1">
        <v>0.32956105301342609</v>
      </c>
      <c r="W81" s="1">
        <v>9.3650219010228075E-2</v>
      </c>
      <c r="X81" s="1">
        <v>0.42624961302731235</v>
      </c>
      <c r="Y81" s="1">
        <v>0.19739022986219967</v>
      </c>
      <c r="Z81" s="1">
        <v>0.21220492116627665</v>
      </c>
      <c r="AA81" s="1">
        <v>0</v>
      </c>
      <c r="AB81" s="1">
        <v>0</v>
      </c>
      <c r="AC81" s="1">
        <v>0</v>
      </c>
      <c r="AD81" s="1">
        <v>0</v>
      </c>
      <c r="AE81" s="1">
        <v>0</v>
      </c>
      <c r="AF81" s="1">
        <v>0</v>
      </c>
      <c r="AG81" s="1">
        <v>0</v>
      </c>
      <c r="AH81" s="1">
        <v>0</v>
      </c>
      <c r="AI81" s="1">
        <v>0</v>
      </c>
      <c r="AJ81" s="1">
        <v>0</v>
      </c>
      <c r="AK81" s="1">
        <v>0</v>
      </c>
      <c r="AL81" s="1">
        <v>0</v>
      </c>
      <c r="AM81" s="1">
        <v>0</v>
      </c>
      <c r="AN81" s="1">
        <v>0</v>
      </c>
      <c r="AO81" s="1">
        <v>0</v>
      </c>
      <c r="AP81" s="1">
        <v>0</v>
      </c>
      <c r="AQ81" s="1">
        <v>0</v>
      </c>
      <c r="AR81" s="1">
        <v>0</v>
      </c>
      <c r="AS81" s="1">
        <v>0</v>
      </c>
      <c r="AT81" s="1">
        <v>0</v>
      </c>
      <c r="AU81" s="1">
        <v>0</v>
      </c>
      <c r="AV81" s="1">
        <v>0</v>
      </c>
      <c r="AW81" s="1">
        <v>0</v>
      </c>
      <c r="AX81" s="1">
        <v>0</v>
      </c>
      <c r="AY81" s="1">
        <v>0</v>
      </c>
      <c r="AZ81" s="1">
        <v>0</v>
      </c>
      <c r="BA81" s="1">
        <v>0</v>
      </c>
      <c r="BB81" s="1">
        <v>0</v>
      </c>
    </row>
    <row r="82" spans="1:54" x14ac:dyDescent="0.25">
      <c r="A82" s="1">
        <v>0</v>
      </c>
      <c r="B82" s="1">
        <v>0</v>
      </c>
      <c r="C82" s="1">
        <v>0</v>
      </c>
      <c r="D82" s="1">
        <v>0</v>
      </c>
      <c r="E82" s="1">
        <v>0</v>
      </c>
      <c r="F82" s="1">
        <v>0</v>
      </c>
      <c r="G82" s="1">
        <v>0</v>
      </c>
      <c r="H82" s="1">
        <v>0</v>
      </c>
      <c r="I82" s="1">
        <v>0</v>
      </c>
      <c r="J82" s="1">
        <v>0</v>
      </c>
      <c r="K82" s="1">
        <v>0</v>
      </c>
      <c r="L82" s="1">
        <v>0</v>
      </c>
      <c r="M82" s="1">
        <v>0</v>
      </c>
      <c r="N82" s="1">
        <v>0</v>
      </c>
      <c r="O82" s="1">
        <v>0</v>
      </c>
      <c r="P82" s="1">
        <v>0</v>
      </c>
      <c r="Q82" s="1">
        <v>3.1676819430438118E-3</v>
      </c>
      <c r="R82" s="1">
        <v>1.2916414730892198E-4</v>
      </c>
      <c r="S82" s="1">
        <v>7.5860784916115809E-2</v>
      </c>
      <c r="T82" s="1">
        <v>0.1276457891318048</v>
      </c>
      <c r="U82" s="1">
        <v>0.17266716989154873</v>
      </c>
      <c r="V82" s="1">
        <v>0.2142468874520651</v>
      </c>
      <c r="W82" s="1">
        <v>3.9598587755952985E-2</v>
      </c>
      <c r="X82" s="1">
        <v>0.27573676848374573</v>
      </c>
      <c r="Y82" s="1">
        <v>0.2424333749020815</v>
      </c>
      <c r="Z82" s="1">
        <v>0.2142468874520651</v>
      </c>
      <c r="AA82" s="1">
        <v>0</v>
      </c>
      <c r="AB82" s="1">
        <v>0</v>
      </c>
      <c r="AC82" s="1">
        <v>0</v>
      </c>
      <c r="AD82" s="1">
        <v>0</v>
      </c>
      <c r="AE82" s="1">
        <v>0</v>
      </c>
      <c r="AF82" s="1">
        <v>0</v>
      </c>
      <c r="AG82" s="1">
        <v>0</v>
      </c>
      <c r="AH82" s="1">
        <v>0</v>
      </c>
      <c r="AI82" s="1">
        <v>0</v>
      </c>
      <c r="AJ82" s="1">
        <v>0</v>
      </c>
      <c r="AK82" s="1">
        <v>0</v>
      </c>
      <c r="AL82" s="1">
        <v>0</v>
      </c>
      <c r="AM82" s="1">
        <v>0</v>
      </c>
      <c r="AN82" s="1">
        <v>0</v>
      </c>
      <c r="AO82" s="1">
        <v>0</v>
      </c>
      <c r="AP82" s="1">
        <v>0</v>
      </c>
      <c r="AQ82" s="1">
        <v>0</v>
      </c>
      <c r="AR82" s="1">
        <v>0</v>
      </c>
      <c r="AS82" s="1">
        <v>0</v>
      </c>
      <c r="AT82" s="1">
        <v>0</v>
      </c>
      <c r="AU82" s="1">
        <v>0</v>
      </c>
      <c r="AV82" s="1">
        <v>0</v>
      </c>
      <c r="AW82" s="1">
        <v>0</v>
      </c>
      <c r="AX82" s="1">
        <v>0</v>
      </c>
      <c r="AY82" s="1">
        <v>0</v>
      </c>
      <c r="AZ82" s="1">
        <v>0</v>
      </c>
      <c r="BA82" s="1">
        <v>0</v>
      </c>
      <c r="BB82" s="1">
        <v>0</v>
      </c>
    </row>
    <row r="83" spans="1:54" x14ac:dyDescent="0.25">
      <c r="A83" s="1">
        <v>0</v>
      </c>
      <c r="B83" s="1">
        <v>0</v>
      </c>
      <c r="C83" s="1">
        <v>0</v>
      </c>
      <c r="D83" s="1">
        <v>0</v>
      </c>
      <c r="E83" s="1">
        <v>0</v>
      </c>
      <c r="F83" s="1">
        <v>0</v>
      </c>
      <c r="G83" s="1">
        <v>0</v>
      </c>
      <c r="H83" s="1">
        <v>0</v>
      </c>
      <c r="I83" s="1">
        <v>0</v>
      </c>
      <c r="J83" s="1">
        <v>0</v>
      </c>
      <c r="K83" s="1">
        <v>0</v>
      </c>
      <c r="L83" s="1">
        <v>0</v>
      </c>
      <c r="M83" s="1">
        <v>0</v>
      </c>
      <c r="N83" s="1">
        <v>0</v>
      </c>
      <c r="O83" s="1">
        <v>0</v>
      </c>
      <c r="P83" s="1">
        <v>0</v>
      </c>
      <c r="Q83" s="1">
        <v>1.1530096224555517E-2</v>
      </c>
      <c r="R83" s="1">
        <v>7.7273375025973673E-3</v>
      </c>
      <c r="S83" s="1">
        <v>7.6887443473169559E-2</v>
      </c>
      <c r="T83" s="1">
        <v>0.15393694833067006</v>
      </c>
      <c r="U83" s="1">
        <v>7.3687818380517078E-2</v>
      </c>
      <c r="V83" s="1">
        <v>0.2289785243679936</v>
      </c>
      <c r="W83" s="1">
        <v>1.9380472829908429E-2</v>
      </c>
      <c r="X83" s="1">
        <v>0.22388393030621279</v>
      </c>
      <c r="Y83" s="1">
        <v>0.21373098034848304</v>
      </c>
      <c r="Z83" s="1">
        <v>0.22388393030621279</v>
      </c>
      <c r="AA83" s="1">
        <v>0.19632909294904954</v>
      </c>
      <c r="AB83" s="1">
        <v>0.15424628678790975</v>
      </c>
      <c r="AC83" s="1">
        <v>0.13403372302497352</v>
      </c>
      <c r="AD83" s="1">
        <v>0</v>
      </c>
      <c r="AE83" s="1">
        <v>0</v>
      </c>
      <c r="AF83" s="1">
        <v>0</v>
      </c>
      <c r="AG83" s="1">
        <v>0</v>
      </c>
      <c r="AH83" s="1">
        <v>0</v>
      </c>
      <c r="AI83" s="1">
        <v>0</v>
      </c>
      <c r="AJ83" s="1">
        <v>0</v>
      </c>
      <c r="AK83" s="1">
        <v>0</v>
      </c>
      <c r="AL83" s="1">
        <v>0</v>
      </c>
      <c r="AM83" s="1">
        <v>0</v>
      </c>
      <c r="AN83" s="1">
        <v>0</v>
      </c>
      <c r="AO83" s="1">
        <v>0</v>
      </c>
      <c r="AP83" s="1">
        <v>0</v>
      </c>
      <c r="AQ83" s="1">
        <v>0</v>
      </c>
      <c r="AR83" s="1">
        <v>0</v>
      </c>
      <c r="AS83" s="1">
        <v>0</v>
      </c>
      <c r="AT83" s="1">
        <v>0</v>
      </c>
      <c r="AU83" s="1">
        <v>0</v>
      </c>
      <c r="AV83" s="1">
        <v>0</v>
      </c>
      <c r="AW83" s="1">
        <v>0</v>
      </c>
      <c r="AX83" s="1">
        <v>0</v>
      </c>
      <c r="AY83" s="1">
        <v>0</v>
      </c>
      <c r="AZ83" s="1">
        <v>0</v>
      </c>
      <c r="BA83" s="1">
        <v>0</v>
      </c>
      <c r="BB83" s="1">
        <v>0</v>
      </c>
    </row>
    <row r="84" spans="1:54" x14ac:dyDescent="0.25">
      <c r="A84" s="1">
        <v>0</v>
      </c>
      <c r="B84" s="1">
        <v>0</v>
      </c>
      <c r="C84" s="1">
        <v>0</v>
      </c>
      <c r="D84" s="1">
        <v>0</v>
      </c>
      <c r="E84" s="1">
        <v>0</v>
      </c>
      <c r="F84" s="1">
        <v>0</v>
      </c>
      <c r="G84" s="1">
        <v>0</v>
      </c>
      <c r="H84" s="1">
        <v>0</v>
      </c>
      <c r="I84" s="1">
        <v>0</v>
      </c>
      <c r="J84" s="1">
        <v>0</v>
      </c>
      <c r="K84" s="1">
        <v>0</v>
      </c>
      <c r="L84" s="1">
        <v>0</v>
      </c>
      <c r="M84" s="1">
        <v>0</v>
      </c>
      <c r="N84" s="1">
        <v>0</v>
      </c>
      <c r="O84" s="1">
        <v>0</v>
      </c>
      <c r="P84" s="1">
        <v>0</v>
      </c>
      <c r="Q84" s="1">
        <v>0</v>
      </c>
      <c r="R84" s="1">
        <v>0</v>
      </c>
      <c r="S84" s="1">
        <v>0</v>
      </c>
      <c r="T84" s="1">
        <v>0.21783822427312827</v>
      </c>
      <c r="U84" s="1">
        <v>9.9738343543875341E-2</v>
      </c>
      <c r="V84" s="1">
        <v>0.26604059581947004</v>
      </c>
      <c r="W84" s="1">
        <v>3.3687789485678354E-2</v>
      </c>
      <c r="X84" s="1">
        <v>0.20338753302267798</v>
      </c>
      <c r="Y84" s="1">
        <v>0.30991483409946552</v>
      </c>
      <c r="Z84" s="1">
        <v>0.2323257508879073</v>
      </c>
      <c r="AA84" s="1">
        <v>0.37693016033357241</v>
      </c>
      <c r="AB84" s="1">
        <v>0.25886047222756092</v>
      </c>
      <c r="AC84" s="1">
        <v>0.26466997644032331</v>
      </c>
      <c r="AD84" s="1">
        <v>0</v>
      </c>
      <c r="AE84" s="1">
        <v>0</v>
      </c>
      <c r="AF84" s="1">
        <v>0</v>
      </c>
      <c r="AG84" s="1">
        <v>0</v>
      </c>
      <c r="AH84" s="1">
        <v>0</v>
      </c>
      <c r="AI84" s="1">
        <v>0</v>
      </c>
      <c r="AJ84" s="1">
        <v>0</v>
      </c>
      <c r="AK84" s="1">
        <v>0</v>
      </c>
      <c r="AL84" s="1">
        <v>0</v>
      </c>
      <c r="AM84" s="1">
        <v>0</v>
      </c>
      <c r="AN84" s="1">
        <v>0</v>
      </c>
      <c r="AO84" s="1">
        <v>0</v>
      </c>
      <c r="AP84" s="1">
        <v>0</v>
      </c>
      <c r="AQ84" s="1">
        <v>0</v>
      </c>
      <c r="AR84" s="1">
        <v>0</v>
      </c>
      <c r="AS84" s="1">
        <v>0</v>
      </c>
      <c r="AT84" s="1">
        <v>0</v>
      </c>
      <c r="AU84" s="1">
        <v>0</v>
      </c>
      <c r="AV84" s="1">
        <v>0</v>
      </c>
      <c r="AW84" s="1">
        <v>0</v>
      </c>
      <c r="AX84" s="1">
        <v>0</v>
      </c>
      <c r="AY84" s="1">
        <v>0</v>
      </c>
      <c r="AZ84" s="1">
        <v>0</v>
      </c>
      <c r="BA84" s="1">
        <v>0</v>
      </c>
      <c r="BB84" s="1">
        <v>0</v>
      </c>
    </row>
    <row r="85" spans="1:54" x14ac:dyDescent="0.25">
      <c r="A85" s="1">
        <v>0</v>
      </c>
      <c r="B85" s="1">
        <v>0</v>
      </c>
      <c r="C85" s="1">
        <v>0</v>
      </c>
      <c r="D85" s="1">
        <v>0</v>
      </c>
      <c r="E85" s="1">
        <v>0</v>
      </c>
      <c r="F85" s="1">
        <v>0</v>
      </c>
      <c r="G85" s="1">
        <v>0</v>
      </c>
      <c r="H85" s="1">
        <v>0</v>
      </c>
      <c r="I85" s="1">
        <v>0</v>
      </c>
      <c r="J85" s="1">
        <v>0</v>
      </c>
      <c r="K85" s="1">
        <v>0</v>
      </c>
      <c r="L85" s="1">
        <v>0</v>
      </c>
      <c r="M85" s="1">
        <v>0</v>
      </c>
      <c r="N85" s="1">
        <v>0</v>
      </c>
      <c r="O85" s="1">
        <v>0</v>
      </c>
      <c r="P85" s="1">
        <v>0</v>
      </c>
      <c r="Q85" s="1">
        <v>0</v>
      </c>
      <c r="R85" s="1">
        <v>0</v>
      </c>
      <c r="S85" s="1">
        <v>0</v>
      </c>
      <c r="T85" s="1">
        <v>0.14393371267536836</v>
      </c>
      <c r="U85" s="1">
        <v>6.3693967803290952E-2</v>
      </c>
      <c r="V85" s="1">
        <v>0.13703028545126839</v>
      </c>
      <c r="W85" s="1">
        <v>1.3480129174175084E-2</v>
      </c>
      <c r="X85" s="1">
        <v>0.10302670339454612</v>
      </c>
      <c r="Y85" s="1">
        <v>0.14047812298755802</v>
      </c>
      <c r="Z85" s="1">
        <v>0.18948953243135036</v>
      </c>
      <c r="AA85" s="1">
        <v>0.28710156138918874</v>
      </c>
      <c r="AB85" s="1">
        <v>0.2981542862263562</v>
      </c>
      <c r="AC85" s="1">
        <v>0.2981542862263562</v>
      </c>
      <c r="AD85" s="1">
        <v>0</v>
      </c>
      <c r="AE85" s="1">
        <v>0</v>
      </c>
      <c r="AF85" s="1">
        <v>0</v>
      </c>
      <c r="AG85" s="1">
        <v>0</v>
      </c>
      <c r="AH85" s="1">
        <v>0</v>
      </c>
      <c r="AI85" s="1">
        <v>0</v>
      </c>
      <c r="AJ85" s="1">
        <v>0</v>
      </c>
      <c r="AK85" s="1">
        <v>0</v>
      </c>
      <c r="AL85" s="1">
        <v>0</v>
      </c>
      <c r="AM85" s="1">
        <v>0</v>
      </c>
      <c r="AN85" s="1">
        <v>0</v>
      </c>
      <c r="AO85" s="1">
        <v>0</v>
      </c>
      <c r="AP85" s="1">
        <v>0</v>
      </c>
      <c r="AQ85" s="1">
        <v>0</v>
      </c>
      <c r="AR85" s="1">
        <v>0</v>
      </c>
      <c r="AS85" s="1">
        <v>0</v>
      </c>
      <c r="AT85" s="1">
        <v>0</v>
      </c>
      <c r="AU85" s="1">
        <v>0</v>
      </c>
      <c r="AV85" s="1">
        <v>0</v>
      </c>
      <c r="AW85" s="1">
        <v>0</v>
      </c>
      <c r="AX85" s="1">
        <v>0</v>
      </c>
      <c r="AY85" s="1">
        <v>0</v>
      </c>
      <c r="AZ85" s="1">
        <v>0</v>
      </c>
      <c r="BA85" s="1">
        <v>0</v>
      </c>
      <c r="BB85" s="1">
        <v>0</v>
      </c>
    </row>
    <row r="86" spans="1:54" x14ac:dyDescent="0.25">
      <c r="A86" s="1">
        <v>0</v>
      </c>
      <c r="B86" s="1">
        <v>0</v>
      </c>
      <c r="C86" s="1">
        <v>0</v>
      </c>
      <c r="D86" s="1">
        <v>0</v>
      </c>
      <c r="E86" s="1">
        <v>0</v>
      </c>
      <c r="F86" s="1">
        <v>0</v>
      </c>
      <c r="G86" s="1">
        <v>0</v>
      </c>
      <c r="H86" s="1">
        <v>0</v>
      </c>
      <c r="I86" s="1">
        <v>0</v>
      </c>
      <c r="J86" s="1">
        <v>0</v>
      </c>
      <c r="K86" s="1">
        <v>0</v>
      </c>
      <c r="L86" s="1">
        <v>0</v>
      </c>
      <c r="M86" s="1">
        <v>0</v>
      </c>
      <c r="N86" s="1">
        <v>0</v>
      </c>
      <c r="O86" s="1">
        <v>0</v>
      </c>
      <c r="P86" s="1">
        <v>0</v>
      </c>
      <c r="Q86" s="1">
        <v>0</v>
      </c>
      <c r="R86" s="1">
        <v>0</v>
      </c>
      <c r="S86" s="1">
        <v>0</v>
      </c>
      <c r="T86" s="1">
        <v>9.8131667010865509E-2</v>
      </c>
      <c r="U86" s="1">
        <v>4.3682306877348809E-2</v>
      </c>
      <c r="V86" s="1">
        <v>0.15728673528949488</v>
      </c>
      <c r="W86" s="1">
        <v>0</v>
      </c>
      <c r="X86" s="1">
        <v>7.9310953922801741E-2</v>
      </c>
      <c r="Y86" s="1">
        <v>0.13279234922839689</v>
      </c>
      <c r="Z86" s="1">
        <v>0.14378755425679901</v>
      </c>
      <c r="AA86" s="1">
        <v>0.34215832290882675</v>
      </c>
      <c r="AB86" s="1">
        <v>0.21159385564322597</v>
      </c>
      <c r="AC86" s="1">
        <v>0.2759947684294537</v>
      </c>
      <c r="AD86" s="1">
        <v>0.20686869948650721</v>
      </c>
      <c r="AE86" s="1">
        <v>0.10298355077261745</v>
      </c>
      <c r="AF86" s="1">
        <v>0.12734011410223034</v>
      </c>
      <c r="AG86" s="1">
        <v>0.12734011410223034</v>
      </c>
      <c r="AH86" s="1">
        <v>0.20686869948650721</v>
      </c>
      <c r="AI86" s="1">
        <v>0</v>
      </c>
      <c r="AJ86" s="1">
        <v>0</v>
      </c>
      <c r="AK86" s="1">
        <v>0</v>
      </c>
      <c r="AL86" s="1">
        <v>0</v>
      </c>
      <c r="AM86" s="1">
        <v>0</v>
      </c>
      <c r="AN86" s="1">
        <v>0</v>
      </c>
      <c r="AO86" s="1">
        <v>0</v>
      </c>
      <c r="AP86" s="1">
        <v>0</v>
      </c>
      <c r="AQ86" s="1">
        <v>0</v>
      </c>
      <c r="AR86" s="1">
        <v>0</v>
      </c>
      <c r="AS86" s="1">
        <v>0</v>
      </c>
      <c r="AT86" s="1">
        <v>0</v>
      </c>
      <c r="AU86" s="1">
        <v>0</v>
      </c>
      <c r="AV86" s="1">
        <v>0</v>
      </c>
      <c r="AW86" s="1">
        <v>0</v>
      </c>
      <c r="AX86" s="1">
        <v>0</v>
      </c>
      <c r="AY86" s="1">
        <v>0</v>
      </c>
      <c r="AZ86" s="1">
        <v>0</v>
      </c>
      <c r="BA86" s="1">
        <v>0</v>
      </c>
      <c r="BB86" s="1">
        <v>0</v>
      </c>
    </row>
    <row r="87" spans="1:54" x14ac:dyDescent="0.25">
      <c r="A87" s="1">
        <v>0</v>
      </c>
      <c r="B87" s="1">
        <v>0</v>
      </c>
      <c r="C87" s="1">
        <v>0</v>
      </c>
      <c r="D87" s="1">
        <v>0</v>
      </c>
      <c r="E87" s="1">
        <v>0</v>
      </c>
      <c r="F87" s="1">
        <v>0</v>
      </c>
      <c r="G87" s="1">
        <v>0</v>
      </c>
      <c r="H87" s="1">
        <v>0</v>
      </c>
      <c r="I87" s="1">
        <v>0</v>
      </c>
      <c r="J87" s="1">
        <v>0</v>
      </c>
      <c r="K87" s="1">
        <v>0</v>
      </c>
      <c r="L87" s="1">
        <v>0</v>
      </c>
      <c r="M87" s="1">
        <v>0</v>
      </c>
      <c r="N87" s="1">
        <v>0</v>
      </c>
      <c r="O87" s="1">
        <v>0</v>
      </c>
      <c r="P87" s="1">
        <v>0</v>
      </c>
      <c r="Q87" s="1">
        <v>0</v>
      </c>
      <c r="R87" s="1">
        <v>0</v>
      </c>
      <c r="S87" s="1">
        <v>0</v>
      </c>
      <c r="T87" s="1">
        <v>0</v>
      </c>
      <c r="U87" s="1">
        <v>0</v>
      </c>
      <c r="V87" s="1">
        <v>0</v>
      </c>
      <c r="W87" s="1">
        <v>0</v>
      </c>
      <c r="X87" s="1">
        <v>0</v>
      </c>
      <c r="Y87" s="1">
        <v>0.14027623846963988</v>
      </c>
      <c r="Z87" s="1">
        <v>0.16263446757062439</v>
      </c>
      <c r="AA87" s="1">
        <v>0.38038135792200878</v>
      </c>
      <c r="AB87" s="1">
        <v>0.20770586565321492</v>
      </c>
      <c r="AC87" s="1">
        <v>0.2928631819487264</v>
      </c>
      <c r="AD87" s="1">
        <v>0.32261249649792889</v>
      </c>
      <c r="AE87" s="1">
        <v>0.2241802013933456</v>
      </c>
      <c r="AF87" s="1">
        <v>0.35048747360512378</v>
      </c>
      <c r="AG87" s="1">
        <v>0.32397006827386088</v>
      </c>
      <c r="AH87" s="1">
        <v>0.396918466195324</v>
      </c>
      <c r="AI87" s="1">
        <v>0</v>
      </c>
      <c r="AJ87" s="1">
        <v>0</v>
      </c>
      <c r="AK87" s="1">
        <v>0</v>
      </c>
      <c r="AL87" s="1">
        <v>0</v>
      </c>
      <c r="AM87" s="1">
        <v>0</v>
      </c>
      <c r="AN87" s="1">
        <v>0</v>
      </c>
      <c r="AO87" s="1">
        <v>0</v>
      </c>
      <c r="AP87" s="1">
        <v>0</v>
      </c>
      <c r="AQ87" s="1">
        <v>0</v>
      </c>
      <c r="AR87" s="1">
        <v>0</v>
      </c>
      <c r="AS87" s="1">
        <v>0</v>
      </c>
      <c r="AT87" s="1">
        <v>0</v>
      </c>
      <c r="AU87" s="1">
        <v>0</v>
      </c>
      <c r="AV87" s="1">
        <v>0</v>
      </c>
      <c r="AW87" s="1">
        <v>0</v>
      </c>
      <c r="AX87" s="1">
        <v>0</v>
      </c>
      <c r="AY87" s="1">
        <v>0</v>
      </c>
      <c r="AZ87" s="1">
        <v>0</v>
      </c>
      <c r="BA87" s="1">
        <v>0</v>
      </c>
      <c r="BB87" s="1">
        <v>0</v>
      </c>
    </row>
    <row r="88" spans="1:54" x14ac:dyDescent="0.25">
      <c r="A88" s="1">
        <v>0</v>
      </c>
      <c r="B88" s="1">
        <v>0</v>
      </c>
      <c r="C88" s="1">
        <v>0</v>
      </c>
      <c r="D88" s="1">
        <v>0</v>
      </c>
      <c r="E88" s="1">
        <v>0</v>
      </c>
      <c r="F88" s="1">
        <v>0</v>
      </c>
      <c r="G88" s="1">
        <v>0</v>
      </c>
      <c r="H88" s="1">
        <v>0</v>
      </c>
      <c r="I88" s="1">
        <v>0</v>
      </c>
      <c r="J88" s="1">
        <v>0</v>
      </c>
      <c r="K88" s="1">
        <v>0</v>
      </c>
      <c r="L88" s="1">
        <v>0</v>
      </c>
      <c r="M88" s="1">
        <v>0</v>
      </c>
      <c r="N88" s="1">
        <v>0</v>
      </c>
      <c r="O88" s="1">
        <v>0</v>
      </c>
      <c r="P88" s="1">
        <v>0</v>
      </c>
      <c r="Q88" s="1">
        <v>0</v>
      </c>
      <c r="R88" s="1">
        <v>0</v>
      </c>
      <c r="S88" s="1">
        <v>0</v>
      </c>
      <c r="T88" s="1">
        <v>0</v>
      </c>
      <c r="U88" s="1">
        <v>0</v>
      </c>
      <c r="V88" s="1">
        <v>0</v>
      </c>
      <c r="W88" s="1">
        <v>0</v>
      </c>
      <c r="X88" s="1">
        <v>0</v>
      </c>
      <c r="Y88" s="1">
        <v>0.10240927212112994</v>
      </c>
      <c r="Z88" s="1">
        <v>0.11419767434335371</v>
      </c>
      <c r="AA88" s="1">
        <v>0.35585193212952104</v>
      </c>
      <c r="AB88" s="1">
        <v>0.19903594041543937</v>
      </c>
      <c r="AC88" s="1">
        <v>0.26649245778228936</v>
      </c>
      <c r="AD88" s="1">
        <v>0.30964986230985891</v>
      </c>
      <c r="AE88" s="1">
        <v>0.22384976337240348</v>
      </c>
      <c r="AF88" s="1">
        <v>0.29436264404835866</v>
      </c>
      <c r="AG88" s="1">
        <v>0.29436264404835866</v>
      </c>
      <c r="AH88" s="1">
        <v>0.35843317541587316</v>
      </c>
      <c r="AI88" s="1">
        <v>0</v>
      </c>
      <c r="AJ88" s="1">
        <v>0</v>
      </c>
      <c r="AK88" s="1">
        <v>0</v>
      </c>
      <c r="AL88" s="1">
        <v>0</v>
      </c>
      <c r="AM88" s="1">
        <v>0</v>
      </c>
      <c r="AN88" s="1">
        <v>0</v>
      </c>
      <c r="AO88" s="1">
        <v>0</v>
      </c>
      <c r="AP88" s="1">
        <v>0</v>
      </c>
      <c r="AQ88" s="1">
        <v>0</v>
      </c>
      <c r="AR88" s="1">
        <v>0</v>
      </c>
      <c r="AS88" s="1">
        <v>0</v>
      </c>
      <c r="AT88" s="1">
        <v>0</v>
      </c>
      <c r="AU88" s="1">
        <v>0</v>
      </c>
      <c r="AV88" s="1">
        <v>0</v>
      </c>
      <c r="AW88" s="1">
        <v>0</v>
      </c>
      <c r="AX88" s="1">
        <v>0</v>
      </c>
      <c r="AY88" s="1">
        <v>0</v>
      </c>
      <c r="AZ88" s="1">
        <v>0</v>
      </c>
      <c r="BA88" s="1">
        <v>0</v>
      </c>
      <c r="BB88" s="1">
        <v>0</v>
      </c>
    </row>
    <row r="89" spans="1:54" x14ac:dyDescent="0.25">
      <c r="A89" s="1">
        <v>0</v>
      </c>
      <c r="B89" s="1">
        <v>0</v>
      </c>
      <c r="C89" s="1">
        <v>0</v>
      </c>
      <c r="D89" s="1">
        <v>0</v>
      </c>
      <c r="E89" s="1">
        <v>0</v>
      </c>
      <c r="F89" s="1">
        <v>0</v>
      </c>
      <c r="G89" s="1">
        <v>0</v>
      </c>
      <c r="H89" s="1">
        <v>0</v>
      </c>
      <c r="I89" s="1">
        <v>0</v>
      </c>
      <c r="J89" s="1">
        <v>0</v>
      </c>
      <c r="K89" s="1">
        <v>0</v>
      </c>
      <c r="L89" s="1">
        <v>0</v>
      </c>
      <c r="M89" s="1">
        <v>0</v>
      </c>
      <c r="N89" s="1">
        <v>0</v>
      </c>
      <c r="O89" s="1">
        <v>0</v>
      </c>
      <c r="P89" s="1">
        <v>0</v>
      </c>
      <c r="Q89" s="1">
        <v>0</v>
      </c>
      <c r="R89" s="1">
        <v>0</v>
      </c>
      <c r="S89" s="1">
        <v>0</v>
      </c>
      <c r="T89" s="1">
        <v>0</v>
      </c>
      <c r="U89" s="1">
        <v>0</v>
      </c>
      <c r="V89" s="1">
        <v>0</v>
      </c>
      <c r="W89" s="1">
        <v>0</v>
      </c>
      <c r="X89" s="1">
        <v>0</v>
      </c>
      <c r="Y89" s="1">
        <v>5.6601599299688998E-2</v>
      </c>
      <c r="Z89" s="1">
        <v>7.6938594983252506E-2</v>
      </c>
      <c r="AA89" s="1">
        <v>0.34394765976968644</v>
      </c>
      <c r="AB89" s="1">
        <v>9.0978634328218733E-2</v>
      </c>
      <c r="AC89" s="1">
        <v>0.18857853894306698</v>
      </c>
      <c r="AD89" s="1">
        <v>0.29359482610274812</v>
      </c>
      <c r="AE89" s="1">
        <v>0.1199738090589253</v>
      </c>
      <c r="AF89" s="1">
        <v>0.26883962693640884</v>
      </c>
      <c r="AG89" s="1">
        <v>0.27705904276023352</v>
      </c>
      <c r="AH89" s="1">
        <v>0.27705904276023352</v>
      </c>
      <c r="AI89" s="1">
        <v>0</v>
      </c>
      <c r="AJ89" s="1">
        <v>0</v>
      </c>
      <c r="AK89" s="1">
        <v>0</v>
      </c>
      <c r="AL89" s="1">
        <v>0</v>
      </c>
      <c r="AM89" s="1">
        <v>0</v>
      </c>
      <c r="AN89" s="1">
        <v>0</v>
      </c>
      <c r="AO89" s="1">
        <v>0</v>
      </c>
      <c r="AP89" s="1">
        <v>0</v>
      </c>
      <c r="AQ89" s="1">
        <v>0</v>
      </c>
      <c r="AR89" s="1">
        <v>0</v>
      </c>
      <c r="AS89" s="1">
        <v>0</v>
      </c>
      <c r="AT89" s="1">
        <v>0</v>
      </c>
      <c r="AU89" s="1">
        <v>0</v>
      </c>
      <c r="AV89" s="1">
        <v>0</v>
      </c>
      <c r="AW89" s="1">
        <v>0</v>
      </c>
      <c r="AX89" s="1">
        <v>0</v>
      </c>
      <c r="AY89" s="1">
        <v>0</v>
      </c>
      <c r="AZ89" s="1">
        <v>0</v>
      </c>
      <c r="BA89" s="1">
        <v>0</v>
      </c>
      <c r="BB89" s="1">
        <v>0</v>
      </c>
    </row>
    <row r="90" spans="1:54" x14ac:dyDescent="0.25">
      <c r="A90" s="1">
        <v>0</v>
      </c>
      <c r="B90" s="1">
        <v>0</v>
      </c>
      <c r="C90" s="1">
        <v>0</v>
      </c>
      <c r="D90" s="1">
        <v>0</v>
      </c>
      <c r="E90" s="1">
        <v>0</v>
      </c>
      <c r="F90" s="1">
        <v>0</v>
      </c>
      <c r="G90" s="1">
        <v>0</v>
      </c>
      <c r="H90" s="1">
        <v>0</v>
      </c>
      <c r="I90" s="1">
        <v>0</v>
      </c>
      <c r="J90" s="1">
        <v>0</v>
      </c>
      <c r="K90" s="1">
        <v>0</v>
      </c>
      <c r="L90" s="1">
        <v>0</v>
      </c>
      <c r="M90" s="1">
        <v>0</v>
      </c>
      <c r="N90" s="1">
        <v>0</v>
      </c>
      <c r="O90" s="1">
        <v>0</v>
      </c>
      <c r="P90" s="1">
        <v>0</v>
      </c>
      <c r="Q90" s="1">
        <v>0</v>
      </c>
      <c r="R90" s="1">
        <v>0</v>
      </c>
      <c r="S90" s="1">
        <v>0</v>
      </c>
      <c r="T90" s="1">
        <v>0</v>
      </c>
      <c r="U90" s="1">
        <v>0</v>
      </c>
      <c r="V90" s="1">
        <v>0</v>
      </c>
      <c r="W90" s="1">
        <v>0</v>
      </c>
      <c r="X90" s="1">
        <v>0</v>
      </c>
      <c r="Y90" s="1">
        <v>2.1999252469795533E-2</v>
      </c>
      <c r="Z90" s="1">
        <v>3.8353906541727489E-2</v>
      </c>
      <c r="AA90" s="1">
        <v>0.45376471022396725</v>
      </c>
      <c r="AB90" s="1">
        <v>4.71899517400583E-2</v>
      </c>
      <c r="AC90" s="1">
        <v>0.1938092844641599</v>
      </c>
      <c r="AD90" s="1">
        <v>0.24043164545190043</v>
      </c>
      <c r="AE90" s="1">
        <v>6.583383367895046E-2</v>
      </c>
      <c r="AF90" s="1">
        <v>0.1938092844641599</v>
      </c>
      <c r="AG90" s="1">
        <v>0.30075363368905128</v>
      </c>
      <c r="AH90" s="1">
        <v>0.3254671980158732</v>
      </c>
      <c r="AI90" s="1">
        <v>0</v>
      </c>
      <c r="AJ90" s="1">
        <v>0</v>
      </c>
      <c r="AK90" s="1">
        <v>0</v>
      </c>
      <c r="AL90" s="1">
        <v>0</v>
      </c>
      <c r="AM90" s="1">
        <v>0</v>
      </c>
      <c r="AN90" s="1">
        <v>0</v>
      </c>
      <c r="AO90" s="1">
        <v>0</v>
      </c>
      <c r="AP90" s="1">
        <v>0</v>
      </c>
      <c r="AQ90" s="1">
        <v>0</v>
      </c>
      <c r="AR90" s="1">
        <v>0</v>
      </c>
      <c r="AS90" s="1">
        <v>0</v>
      </c>
      <c r="AT90" s="1">
        <v>0</v>
      </c>
      <c r="AU90" s="1">
        <v>0</v>
      </c>
      <c r="AV90" s="1">
        <v>0</v>
      </c>
      <c r="AW90" s="1">
        <v>0</v>
      </c>
      <c r="AX90" s="1">
        <v>0</v>
      </c>
      <c r="AY90" s="1">
        <v>0</v>
      </c>
      <c r="AZ90" s="1">
        <v>0</v>
      </c>
      <c r="BA90" s="1">
        <v>0</v>
      </c>
      <c r="BB90" s="1">
        <v>0</v>
      </c>
    </row>
    <row r="91" spans="1:54" x14ac:dyDescent="0.25">
      <c r="A91" s="1">
        <v>0</v>
      </c>
      <c r="B91" s="1">
        <v>0</v>
      </c>
      <c r="C91" s="1">
        <v>0</v>
      </c>
      <c r="D91" s="1">
        <v>0</v>
      </c>
      <c r="E91" s="1">
        <v>0</v>
      </c>
      <c r="F91" s="1">
        <v>0</v>
      </c>
      <c r="G91" s="1">
        <v>0</v>
      </c>
      <c r="H91" s="1">
        <v>0</v>
      </c>
      <c r="I91" s="1">
        <v>0</v>
      </c>
      <c r="J91" s="1">
        <v>0</v>
      </c>
      <c r="K91" s="1">
        <v>0</v>
      </c>
      <c r="L91" s="1">
        <v>0</v>
      </c>
      <c r="M91" s="1">
        <v>0</v>
      </c>
      <c r="N91" s="1">
        <v>0</v>
      </c>
      <c r="O91" s="1">
        <v>0</v>
      </c>
      <c r="P91" s="1">
        <v>0</v>
      </c>
      <c r="Q91" s="1">
        <v>0</v>
      </c>
      <c r="R91" s="1">
        <v>0</v>
      </c>
      <c r="S91" s="1">
        <v>0</v>
      </c>
      <c r="T91" s="1">
        <v>0</v>
      </c>
      <c r="U91" s="1">
        <v>0</v>
      </c>
      <c r="V91" s="1">
        <v>0</v>
      </c>
      <c r="W91" s="1">
        <v>0</v>
      </c>
      <c r="X91" s="1">
        <v>0</v>
      </c>
      <c r="Y91" s="1">
        <v>6.6603620420236601E-4</v>
      </c>
      <c r="Z91" s="1">
        <v>1.6586475864529521E-2</v>
      </c>
      <c r="AA91" s="1">
        <v>0.1750253389011267</v>
      </c>
      <c r="AB91" s="1">
        <v>2.9434517445787789E-2</v>
      </c>
      <c r="AC91" s="1">
        <v>7.1515288152294354E-2</v>
      </c>
      <c r="AD91" s="1">
        <v>0.18084939690828361</v>
      </c>
      <c r="AE91" s="1">
        <v>0.10560803322606105</v>
      </c>
      <c r="AF91" s="1">
        <v>0.12363248839584418</v>
      </c>
      <c r="AG91" s="1">
        <v>0.12363248839584418</v>
      </c>
      <c r="AH91" s="1">
        <v>0.12363248839584418</v>
      </c>
      <c r="AI91" s="1">
        <v>8.4037586596126396E-3</v>
      </c>
      <c r="AJ91" s="1">
        <v>8.4037586596126396E-3</v>
      </c>
      <c r="AK91" s="1">
        <v>0</v>
      </c>
      <c r="AL91" s="1">
        <v>8.4037586596126396E-3</v>
      </c>
      <c r="AM91" s="1">
        <v>0</v>
      </c>
      <c r="AN91" s="1">
        <v>0</v>
      </c>
      <c r="AO91" s="1">
        <v>0</v>
      </c>
      <c r="AP91" s="1">
        <v>0</v>
      </c>
      <c r="AQ91" s="1">
        <v>0</v>
      </c>
      <c r="AR91" s="1">
        <v>0</v>
      </c>
      <c r="AS91" s="1">
        <v>0</v>
      </c>
      <c r="AT91" s="1">
        <v>0</v>
      </c>
      <c r="AU91" s="1">
        <v>0</v>
      </c>
      <c r="AV91" s="1">
        <v>0</v>
      </c>
      <c r="AW91" s="1">
        <v>0</v>
      </c>
      <c r="AX91" s="1">
        <v>0</v>
      </c>
      <c r="AY91" s="1">
        <v>0</v>
      </c>
      <c r="AZ91" s="1">
        <v>0</v>
      </c>
      <c r="BA91" s="1">
        <v>0</v>
      </c>
      <c r="BB91" s="1">
        <v>0</v>
      </c>
    </row>
    <row r="92" spans="1:54" x14ac:dyDescent="0.25">
      <c r="A92" s="1">
        <v>0</v>
      </c>
      <c r="B92" s="1">
        <v>0</v>
      </c>
      <c r="C92" s="1">
        <v>0</v>
      </c>
      <c r="D92" s="1">
        <v>0</v>
      </c>
      <c r="E92" s="1">
        <v>0</v>
      </c>
      <c r="F92" s="1">
        <v>0</v>
      </c>
      <c r="G92" s="1">
        <v>0</v>
      </c>
      <c r="H92" s="1">
        <v>0</v>
      </c>
      <c r="I92" s="1">
        <v>0</v>
      </c>
      <c r="J92" s="1">
        <v>0</v>
      </c>
      <c r="K92" s="1">
        <v>0</v>
      </c>
      <c r="L92" s="1">
        <v>0</v>
      </c>
      <c r="M92" s="1">
        <v>0</v>
      </c>
      <c r="N92" s="1">
        <v>0</v>
      </c>
      <c r="O92" s="1">
        <v>0</v>
      </c>
      <c r="P92" s="1">
        <v>0</v>
      </c>
      <c r="Q92" s="1">
        <v>0</v>
      </c>
      <c r="R92" s="1">
        <v>0</v>
      </c>
      <c r="S92" s="1">
        <v>0</v>
      </c>
      <c r="T92" s="1">
        <v>0</v>
      </c>
      <c r="U92" s="1">
        <v>0</v>
      </c>
      <c r="V92" s="1">
        <v>0</v>
      </c>
      <c r="W92" s="1">
        <v>0</v>
      </c>
      <c r="X92" s="1">
        <v>0</v>
      </c>
      <c r="Y92" s="1">
        <v>0</v>
      </c>
      <c r="Z92" s="1">
        <v>0</v>
      </c>
      <c r="AA92" s="1">
        <v>2.5000000000000001E-2</v>
      </c>
      <c r="AB92" s="1">
        <v>2.5000000000000001E-2</v>
      </c>
      <c r="AC92" s="1">
        <v>6.3609781313935909E-2</v>
      </c>
      <c r="AD92" s="1">
        <v>0.17139971893853123</v>
      </c>
      <c r="AE92" s="1">
        <v>7.7770439741318032E-2</v>
      </c>
      <c r="AF92" s="1">
        <v>0.14449960055440036</v>
      </c>
      <c r="AG92" s="1">
        <v>0.17139971893853123</v>
      </c>
      <c r="AH92" s="1">
        <v>0.21051149856528473</v>
      </c>
      <c r="AI92" s="1">
        <v>0.19958582686938464</v>
      </c>
      <c r="AJ92" s="1">
        <v>0.18778638772561052</v>
      </c>
      <c r="AK92" s="1">
        <v>0.20353353653464956</v>
      </c>
      <c r="AL92" s="1">
        <v>0.27977634609314839</v>
      </c>
      <c r="AM92" s="1">
        <v>0</v>
      </c>
      <c r="AN92" s="1">
        <v>0</v>
      </c>
      <c r="AO92" s="1">
        <v>0</v>
      </c>
      <c r="AP92" s="1">
        <v>0</v>
      </c>
      <c r="AQ92" s="1">
        <v>0</v>
      </c>
      <c r="AR92" s="1">
        <v>0</v>
      </c>
      <c r="AS92" s="1">
        <v>0</v>
      </c>
      <c r="AT92" s="1">
        <v>0</v>
      </c>
      <c r="AU92" s="1">
        <v>0</v>
      </c>
      <c r="AV92" s="1">
        <v>0</v>
      </c>
      <c r="AW92" s="1">
        <v>0</v>
      </c>
      <c r="AX92" s="1">
        <v>0</v>
      </c>
      <c r="AY92" s="1">
        <v>0</v>
      </c>
      <c r="AZ92" s="1">
        <v>0</v>
      </c>
      <c r="BA92" s="1">
        <v>0</v>
      </c>
      <c r="BB92" s="1">
        <v>0</v>
      </c>
    </row>
    <row r="93" spans="1:54" x14ac:dyDescent="0.25">
      <c r="A93" s="1">
        <v>0</v>
      </c>
      <c r="B93" s="1">
        <v>0</v>
      </c>
      <c r="C93" s="1">
        <v>0</v>
      </c>
      <c r="D93" s="1">
        <v>0</v>
      </c>
      <c r="E93" s="1">
        <v>0</v>
      </c>
      <c r="F93" s="1">
        <v>0</v>
      </c>
      <c r="G93" s="1">
        <v>0</v>
      </c>
      <c r="H93" s="1">
        <v>0</v>
      </c>
      <c r="I93" s="1">
        <v>0</v>
      </c>
      <c r="J93" s="1">
        <v>0</v>
      </c>
      <c r="K93" s="1">
        <v>0</v>
      </c>
      <c r="L93" s="1">
        <v>0</v>
      </c>
      <c r="M93" s="1">
        <v>0</v>
      </c>
      <c r="N93" s="1">
        <v>0</v>
      </c>
      <c r="O93" s="1">
        <v>0</v>
      </c>
      <c r="P93" s="1">
        <v>0</v>
      </c>
      <c r="Q93" s="1">
        <v>0</v>
      </c>
      <c r="R93" s="1">
        <v>0</v>
      </c>
      <c r="S93" s="1">
        <v>2.5000000000000001E-2</v>
      </c>
      <c r="T93" s="1">
        <v>0</v>
      </c>
      <c r="U93" s="1">
        <v>2.5000000000000001E-2</v>
      </c>
      <c r="V93" s="1">
        <v>0</v>
      </c>
      <c r="W93" s="1">
        <v>0</v>
      </c>
      <c r="X93" s="1">
        <v>2.5000000000000001E-2</v>
      </c>
      <c r="Y93" s="1">
        <v>2.5000000000000001E-2</v>
      </c>
      <c r="Z93" s="1">
        <v>0</v>
      </c>
      <c r="AA93" s="1">
        <v>0</v>
      </c>
      <c r="AB93" s="1">
        <v>0</v>
      </c>
      <c r="AC93" s="1">
        <v>0.10737877998844125</v>
      </c>
      <c r="AD93" s="1">
        <v>0.15856076065431535</v>
      </c>
      <c r="AE93" s="1">
        <v>0.1043981910405144</v>
      </c>
      <c r="AF93" s="1">
        <v>0.19820935117302496</v>
      </c>
      <c r="AG93" s="1">
        <v>0.16767668720965623</v>
      </c>
      <c r="AH93" s="1">
        <v>0.2289400128606407</v>
      </c>
      <c r="AI93" s="1">
        <v>0.23491720792838278</v>
      </c>
      <c r="AJ93" s="1">
        <v>0.24803430642388991</v>
      </c>
      <c r="AK93" s="1">
        <v>0.2380009257892497</v>
      </c>
      <c r="AL93" s="1">
        <v>0.34999781115931894</v>
      </c>
      <c r="AM93" s="1">
        <v>0</v>
      </c>
      <c r="AN93" s="1">
        <v>0</v>
      </c>
      <c r="AO93" s="1">
        <v>2.5000000000000001E-2</v>
      </c>
      <c r="AP93" s="1">
        <v>0</v>
      </c>
      <c r="AQ93" s="1">
        <v>0</v>
      </c>
      <c r="AR93" s="1">
        <v>0</v>
      </c>
      <c r="AS93" s="1">
        <v>0</v>
      </c>
      <c r="AT93" s="1">
        <v>0</v>
      </c>
      <c r="AU93" s="1">
        <v>0</v>
      </c>
      <c r="AV93" s="1">
        <v>0</v>
      </c>
      <c r="AW93" s="1">
        <v>0</v>
      </c>
      <c r="AX93" s="1">
        <v>0</v>
      </c>
      <c r="AY93" s="1">
        <v>0</v>
      </c>
      <c r="AZ93" s="1">
        <v>0</v>
      </c>
      <c r="BA93" s="1">
        <v>0</v>
      </c>
      <c r="BB93" s="1">
        <v>0</v>
      </c>
    </row>
    <row r="94" spans="1:54" x14ac:dyDescent="0.25">
      <c r="A94" s="1">
        <v>0</v>
      </c>
      <c r="B94" s="1">
        <v>0</v>
      </c>
      <c r="C94" s="1">
        <v>0</v>
      </c>
      <c r="D94" s="1">
        <v>0</v>
      </c>
      <c r="E94" s="1">
        <v>0</v>
      </c>
      <c r="F94" s="1">
        <v>0</v>
      </c>
      <c r="G94" s="1">
        <v>0</v>
      </c>
      <c r="H94" s="1">
        <v>0</v>
      </c>
      <c r="I94" s="1">
        <v>0</v>
      </c>
      <c r="J94" s="1">
        <v>0</v>
      </c>
      <c r="K94" s="1">
        <v>0</v>
      </c>
      <c r="L94" s="1">
        <v>0</v>
      </c>
      <c r="M94" s="1">
        <v>0</v>
      </c>
      <c r="N94" s="1">
        <v>0</v>
      </c>
      <c r="O94" s="1">
        <v>0</v>
      </c>
      <c r="P94" s="1">
        <v>0</v>
      </c>
      <c r="Q94" s="1">
        <v>0</v>
      </c>
      <c r="R94" s="1">
        <v>0</v>
      </c>
      <c r="S94" s="1">
        <v>0</v>
      </c>
      <c r="T94" s="1">
        <v>0</v>
      </c>
      <c r="U94" s="1">
        <v>0</v>
      </c>
      <c r="V94" s="1">
        <v>0</v>
      </c>
      <c r="W94" s="1">
        <v>0</v>
      </c>
      <c r="X94" s="1">
        <v>0</v>
      </c>
      <c r="Y94" s="1">
        <v>0</v>
      </c>
      <c r="Z94" s="1">
        <v>0</v>
      </c>
      <c r="AA94" s="1">
        <v>0</v>
      </c>
      <c r="AB94" s="1">
        <v>0</v>
      </c>
      <c r="AC94" s="1">
        <v>6.038584202614572E-2</v>
      </c>
      <c r="AD94" s="1">
        <v>0.12612361248017501</v>
      </c>
      <c r="AE94" s="1">
        <v>8.171558195616957E-2</v>
      </c>
      <c r="AF94" s="1">
        <v>0.18778638772561052</v>
      </c>
      <c r="AG94" s="1">
        <v>0.14513935021217539</v>
      </c>
      <c r="AH94" s="1">
        <v>0.16052720278032129</v>
      </c>
      <c r="AI94" s="1">
        <v>0.20353353653464956</v>
      </c>
      <c r="AJ94" s="1">
        <v>0.21541869263654401</v>
      </c>
      <c r="AK94" s="1">
        <v>0.15666659243626424</v>
      </c>
      <c r="AL94" s="1">
        <v>0.25546117909084698</v>
      </c>
      <c r="AM94" s="1">
        <v>0</v>
      </c>
      <c r="AN94" s="1">
        <v>0</v>
      </c>
      <c r="AO94" s="1">
        <v>0</v>
      </c>
      <c r="AP94" s="1">
        <v>0</v>
      </c>
      <c r="AQ94" s="1">
        <v>2.5000000000000001E-2</v>
      </c>
      <c r="AR94" s="1">
        <v>2.5000000000000001E-2</v>
      </c>
      <c r="AS94" s="1">
        <v>0</v>
      </c>
      <c r="AT94" s="1">
        <v>0</v>
      </c>
      <c r="AU94" s="1">
        <v>2.5000000000000001E-2</v>
      </c>
      <c r="AV94" s="1">
        <v>0</v>
      </c>
      <c r="AW94" s="1">
        <v>0</v>
      </c>
      <c r="AX94" s="1">
        <v>0</v>
      </c>
      <c r="AY94" s="1">
        <v>0</v>
      </c>
      <c r="AZ94" s="1">
        <v>0</v>
      </c>
      <c r="BA94" s="1">
        <v>0</v>
      </c>
      <c r="BB94" s="1">
        <v>0</v>
      </c>
    </row>
    <row r="95" spans="1:54" x14ac:dyDescent="0.25">
      <c r="A95" s="1">
        <v>0</v>
      </c>
      <c r="B95" s="1">
        <v>0</v>
      </c>
      <c r="C95" s="1">
        <v>0</v>
      </c>
      <c r="D95" s="1">
        <v>0</v>
      </c>
      <c r="E95" s="1">
        <v>0</v>
      </c>
      <c r="F95" s="1">
        <v>0</v>
      </c>
      <c r="G95" s="1">
        <v>0</v>
      </c>
      <c r="H95" s="1">
        <v>0</v>
      </c>
      <c r="I95" s="1">
        <v>0</v>
      </c>
      <c r="J95" s="1">
        <v>0</v>
      </c>
      <c r="K95" s="1">
        <v>0</v>
      </c>
      <c r="L95" s="1">
        <v>0</v>
      </c>
      <c r="M95" s="1">
        <v>0</v>
      </c>
      <c r="N95" s="1">
        <v>0</v>
      </c>
      <c r="O95" s="1">
        <v>0</v>
      </c>
      <c r="P95" s="1">
        <v>0</v>
      </c>
      <c r="Q95" s="1">
        <v>0</v>
      </c>
      <c r="R95" s="1">
        <v>0</v>
      </c>
      <c r="S95" s="1">
        <v>0</v>
      </c>
      <c r="T95" s="1">
        <v>0</v>
      </c>
      <c r="U95" s="1">
        <v>0</v>
      </c>
      <c r="V95" s="1">
        <v>0</v>
      </c>
      <c r="W95" s="1">
        <v>0</v>
      </c>
      <c r="X95" s="1">
        <v>0</v>
      </c>
      <c r="Y95" s="1">
        <v>0</v>
      </c>
      <c r="Z95" s="1">
        <v>0</v>
      </c>
      <c r="AA95" s="1">
        <v>0</v>
      </c>
      <c r="AB95" s="1">
        <v>0</v>
      </c>
      <c r="AC95" s="1">
        <v>5.0177388986504978E-2</v>
      </c>
      <c r="AD95" s="1">
        <v>0.13222415372129981</v>
      </c>
      <c r="AE95" s="1">
        <v>1.9607578232155948E-2</v>
      </c>
      <c r="AF95" s="1">
        <v>7.6053706432596235E-2</v>
      </c>
      <c r="AG95" s="1">
        <v>5.0177388986504978E-2</v>
      </c>
      <c r="AH95" s="1">
        <v>0.10353308810747708</v>
      </c>
      <c r="AI95" s="1">
        <v>0.17197554660742465</v>
      </c>
      <c r="AJ95" s="1">
        <v>8.5059346502819433E-2</v>
      </c>
      <c r="AK95" s="1">
        <v>0.22362622039513402</v>
      </c>
      <c r="AL95" s="1">
        <v>0.35469692850688661</v>
      </c>
      <c r="AM95" s="1">
        <v>0</v>
      </c>
      <c r="AN95" s="1">
        <v>0</v>
      </c>
      <c r="AO95" s="1">
        <v>0</v>
      </c>
      <c r="AP95" s="1">
        <v>0</v>
      </c>
      <c r="AQ95" s="1">
        <v>0</v>
      </c>
      <c r="AR95" s="1">
        <v>0</v>
      </c>
      <c r="AS95" s="1">
        <v>0</v>
      </c>
      <c r="AT95" s="1">
        <v>0</v>
      </c>
      <c r="AU95" s="1">
        <v>0</v>
      </c>
      <c r="AV95" s="1">
        <v>0</v>
      </c>
      <c r="AW95" s="1">
        <v>0</v>
      </c>
      <c r="AX95" s="1">
        <v>0</v>
      </c>
      <c r="AY95" s="1">
        <v>0</v>
      </c>
      <c r="AZ95" s="1">
        <v>0</v>
      </c>
      <c r="BA95" s="1">
        <v>0</v>
      </c>
      <c r="BB95" s="1">
        <v>0</v>
      </c>
    </row>
    <row r="96" spans="1:54" x14ac:dyDescent="0.25">
      <c r="A96" s="1">
        <v>0</v>
      </c>
      <c r="B96" s="1">
        <v>0</v>
      </c>
      <c r="C96" s="1">
        <v>0</v>
      </c>
      <c r="D96" s="1">
        <v>0</v>
      </c>
      <c r="E96" s="1">
        <v>0</v>
      </c>
      <c r="F96" s="1">
        <v>0</v>
      </c>
      <c r="G96" s="1">
        <v>0</v>
      </c>
      <c r="H96" s="1">
        <v>0</v>
      </c>
      <c r="I96" s="1">
        <v>0</v>
      </c>
      <c r="J96" s="1">
        <v>0</v>
      </c>
      <c r="K96" s="1">
        <v>0</v>
      </c>
      <c r="L96" s="1">
        <v>0</v>
      </c>
      <c r="M96" s="1">
        <v>0</v>
      </c>
      <c r="N96" s="1">
        <v>0</v>
      </c>
      <c r="O96" s="1">
        <v>0</v>
      </c>
      <c r="P96" s="1">
        <v>0</v>
      </c>
      <c r="Q96" s="1">
        <v>0</v>
      </c>
      <c r="R96" s="1">
        <v>0</v>
      </c>
      <c r="S96" s="1">
        <v>0</v>
      </c>
      <c r="T96" s="1">
        <v>0</v>
      </c>
      <c r="U96" s="1">
        <v>0</v>
      </c>
      <c r="V96" s="1">
        <v>0</v>
      </c>
      <c r="W96" s="1">
        <v>0</v>
      </c>
      <c r="X96" s="1">
        <v>0</v>
      </c>
      <c r="Y96" s="1">
        <v>0</v>
      </c>
      <c r="Z96" s="1">
        <v>0</v>
      </c>
      <c r="AA96" s="1">
        <v>0</v>
      </c>
      <c r="AB96" s="1">
        <v>0</v>
      </c>
      <c r="AC96" s="1">
        <v>1.1606774379941301E-2</v>
      </c>
      <c r="AD96" s="1">
        <v>4.1883763577854005E-2</v>
      </c>
      <c r="AE96" s="1">
        <v>9.2545486706051006E-2</v>
      </c>
      <c r="AF96" s="1">
        <v>6.6197577161296706E-2</v>
      </c>
      <c r="AG96" s="1">
        <v>3.0752785267523064E-2</v>
      </c>
      <c r="AH96" s="1">
        <v>0.12043578259109888</v>
      </c>
      <c r="AI96" s="1">
        <v>0.14670044550292816</v>
      </c>
      <c r="AJ96" s="1">
        <v>0.13227899498412854</v>
      </c>
      <c r="AK96" s="1">
        <v>0.23813837921348258</v>
      </c>
      <c r="AL96" s="1">
        <v>0.35353620315793988</v>
      </c>
      <c r="AM96" s="1">
        <v>2.5000000000000001E-2</v>
      </c>
      <c r="AN96" s="1">
        <v>2.5000000000000001E-2</v>
      </c>
      <c r="AO96" s="1">
        <v>0</v>
      </c>
      <c r="AP96" s="1">
        <v>0</v>
      </c>
      <c r="AQ96" s="1">
        <v>2.5000000000000001E-2</v>
      </c>
      <c r="AR96" s="1">
        <v>0</v>
      </c>
      <c r="AS96" s="1">
        <v>0</v>
      </c>
      <c r="AT96" s="1">
        <v>0</v>
      </c>
      <c r="AU96" s="1">
        <v>0</v>
      </c>
      <c r="AV96" s="1">
        <v>0</v>
      </c>
      <c r="AW96" s="1">
        <v>0</v>
      </c>
      <c r="AX96" s="1">
        <v>0</v>
      </c>
      <c r="AY96" s="1">
        <v>0</v>
      </c>
      <c r="AZ96" s="1">
        <v>0</v>
      </c>
      <c r="BA96" s="1">
        <v>0</v>
      </c>
      <c r="BB96" s="1">
        <v>0</v>
      </c>
    </row>
    <row r="97" spans="1:54" x14ac:dyDescent="0.25">
      <c r="A97" s="1">
        <v>0</v>
      </c>
      <c r="B97" s="1">
        <v>0</v>
      </c>
      <c r="C97" s="1">
        <v>0</v>
      </c>
      <c r="D97" s="1">
        <v>0</v>
      </c>
      <c r="E97" s="1">
        <v>0</v>
      </c>
      <c r="F97" s="1">
        <v>0</v>
      </c>
      <c r="G97" s="1">
        <v>0</v>
      </c>
      <c r="H97" s="1">
        <v>0</v>
      </c>
      <c r="I97" s="1">
        <v>0</v>
      </c>
      <c r="J97" s="1">
        <v>0</v>
      </c>
      <c r="K97" s="1">
        <v>0</v>
      </c>
      <c r="L97" s="1">
        <v>0</v>
      </c>
      <c r="M97" s="1">
        <v>0</v>
      </c>
      <c r="N97" s="1">
        <v>0</v>
      </c>
      <c r="O97" s="1">
        <v>0</v>
      </c>
      <c r="P97" s="1">
        <v>0</v>
      </c>
      <c r="Q97" s="1">
        <v>0</v>
      </c>
      <c r="R97" s="1">
        <v>0</v>
      </c>
      <c r="S97" s="1">
        <v>0</v>
      </c>
      <c r="T97" s="1">
        <v>0</v>
      </c>
      <c r="U97" s="1">
        <v>0</v>
      </c>
      <c r="V97" s="1">
        <v>0</v>
      </c>
      <c r="W97" s="1">
        <v>0</v>
      </c>
      <c r="X97" s="1">
        <v>0</v>
      </c>
      <c r="Y97" s="1">
        <v>0</v>
      </c>
      <c r="Z97" s="1">
        <v>0</v>
      </c>
      <c r="AA97" s="1">
        <v>0</v>
      </c>
      <c r="AB97" s="1">
        <v>0</v>
      </c>
      <c r="AC97" s="1">
        <v>3.8894831295438859E-2</v>
      </c>
      <c r="AD97" s="1">
        <v>5.8456082972634493E-2</v>
      </c>
      <c r="AE97" s="1">
        <v>8.4639622530018194E-3</v>
      </c>
      <c r="AF97" s="1">
        <v>3.8894831295438859E-2</v>
      </c>
      <c r="AG97" s="1">
        <v>7.9941848876080024E-2</v>
      </c>
      <c r="AH97" s="1">
        <v>3.8894831295438859E-2</v>
      </c>
      <c r="AI97" s="1">
        <v>0.14222852909752493</v>
      </c>
      <c r="AJ97" s="1">
        <v>7.4519897311128847E-2</v>
      </c>
      <c r="AK97" s="1">
        <v>7.4519897311128847E-2</v>
      </c>
      <c r="AL97" s="1">
        <v>0.16682363742295947</v>
      </c>
      <c r="AM97" s="1">
        <v>1.257911709342506E-2</v>
      </c>
      <c r="AN97" s="1">
        <v>1.257911709342506E-2</v>
      </c>
      <c r="AO97" s="1">
        <v>0</v>
      </c>
      <c r="AP97" s="1">
        <v>0</v>
      </c>
      <c r="AQ97" s="1">
        <v>0</v>
      </c>
      <c r="AR97" s="1">
        <v>0</v>
      </c>
      <c r="AS97" s="1">
        <v>0</v>
      </c>
      <c r="AT97" s="1">
        <v>0</v>
      </c>
      <c r="AU97" s="1">
        <v>0</v>
      </c>
      <c r="AV97" s="1">
        <v>0</v>
      </c>
      <c r="AW97" s="1">
        <v>0</v>
      </c>
      <c r="AX97" s="1">
        <v>0</v>
      </c>
      <c r="AY97" s="1">
        <v>0</v>
      </c>
      <c r="AZ97" s="1">
        <v>0</v>
      </c>
      <c r="BA97" s="1">
        <v>0</v>
      </c>
      <c r="BB97" s="1">
        <v>0</v>
      </c>
    </row>
    <row r="98" spans="1:54" x14ac:dyDescent="0.25">
      <c r="A98" s="1">
        <v>0</v>
      </c>
      <c r="B98" s="1">
        <v>0</v>
      </c>
      <c r="C98" s="1">
        <v>0</v>
      </c>
      <c r="D98" s="1">
        <v>0</v>
      </c>
      <c r="E98" s="1">
        <v>0</v>
      </c>
      <c r="F98" s="1">
        <v>0</v>
      </c>
      <c r="G98" s="1">
        <v>0</v>
      </c>
      <c r="H98" s="1">
        <v>0</v>
      </c>
      <c r="I98" s="1">
        <v>0</v>
      </c>
      <c r="J98" s="1">
        <v>0</v>
      </c>
      <c r="K98" s="1">
        <v>0</v>
      </c>
      <c r="L98" s="1">
        <v>0</v>
      </c>
      <c r="M98" s="1">
        <v>0</v>
      </c>
      <c r="N98" s="1">
        <v>0</v>
      </c>
      <c r="O98" s="1">
        <v>0</v>
      </c>
      <c r="P98" s="1">
        <v>0</v>
      </c>
      <c r="Q98" s="1">
        <v>0</v>
      </c>
      <c r="R98" s="1">
        <v>0</v>
      </c>
      <c r="S98" s="1">
        <v>0</v>
      </c>
      <c r="T98" s="1">
        <v>0</v>
      </c>
      <c r="U98" s="1">
        <v>0</v>
      </c>
      <c r="V98" s="1">
        <v>0</v>
      </c>
      <c r="W98" s="1">
        <v>0</v>
      </c>
      <c r="X98" s="1">
        <v>0</v>
      </c>
      <c r="Y98" s="1">
        <v>0</v>
      </c>
      <c r="Z98" s="1">
        <v>0</v>
      </c>
      <c r="AA98" s="1">
        <v>0</v>
      </c>
      <c r="AB98" s="1">
        <v>0</v>
      </c>
      <c r="AC98" s="1">
        <v>4.2107445144894742E-3</v>
      </c>
      <c r="AD98" s="1">
        <v>4.3271868292741711E-2</v>
      </c>
      <c r="AE98" s="1">
        <v>4.3271868292741711E-2</v>
      </c>
      <c r="AF98" s="1">
        <v>4.2107445144894742E-3</v>
      </c>
      <c r="AG98" s="1">
        <v>4.2107445144894742E-3</v>
      </c>
      <c r="AH98" s="1">
        <v>4.3271868292741711E-2</v>
      </c>
      <c r="AI98" s="1">
        <v>0.1563022857091354</v>
      </c>
      <c r="AJ98" s="1">
        <v>9.7730409474532931E-2</v>
      </c>
      <c r="AK98" s="1">
        <v>9.7730409474532931E-2</v>
      </c>
      <c r="AL98" s="1">
        <v>7.131861719805499E-2</v>
      </c>
      <c r="AM98" s="1">
        <v>9.1465784907666436E-2</v>
      </c>
      <c r="AN98" s="1">
        <v>3.3826249001764619E-2</v>
      </c>
      <c r="AO98" s="1">
        <v>9.1465784907666436E-2</v>
      </c>
      <c r="AP98" s="1">
        <v>0.16288587215509964</v>
      </c>
      <c r="AQ98" s="1">
        <v>0.12576063587298347</v>
      </c>
      <c r="AR98" s="1">
        <v>0</v>
      </c>
      <c r="AS98" s="1">
        <v>0</v>
      </c>
      <c r="AT98" s="1">
        <v>0</v>
      </c>
      <c r="AU98" s="1">
        <v>0</v>
      </c>
      <c r="AV98" s="1">
        <v>0</v>
      </c>
      <c r="AW98" s="1">
        <v>0</v>
      </c>
      <c r="AX98" s="1">
        <v>0</v>
      </c>
      <c r="AY98" s="1">
        <v>0</v>
      </c>
      <c r="AZ98" s="1">
        <v>0</v>
      </c>
      <c r="BA98" s="1">
        <v>0</v>
      </c>
      <c r="BB98" s="1">
        <v>0</v>
      </c>
    </row>
    <row r="99" spans="1:54" x14ac:dyDescent="0.25">
      <c r="A99" s="1">
        <v>0</v>
      </c>
      <c r="B99" s="1">
        <v>0</v>
      </c>
      <c r="C99" s="1">
        <v>0</v>
      </c>
      <c r="D99" s="1">
        <v>0</v>
      </c>
      <c r="E99" s="1">
        <v>0</v>
      </c>
      <c r="F99" s="1">
        <v>0</v>
      </c>
      <c r="G99" s="1">
        <v>0</v>
      </c>
      <c r="H99" s="1">
        <v>0</v>
      </c>
      <c r="I99" s="1">
        <v>0</v>
      </c>
      <c r="J99" s="1">
        <v>0</v>
      </c>
      <c r="K99" s="1">
        <v>0</v>
      </c>
      <c r="L99" s="1">
        <v>0</v>
      </c>
      <c r="M99" s="1">
        <v>0</v>
      </c>
      <c r="N99" s="1">
        <v>0</v>
      </c>
      <c r="O99" s="1">
        <v>0</v>
      </c>
      <c r="P99" s="1">
        <v>0</v>
      </c>
      <c r="Q99" s="1">
        <v>0</v>
      </c>
      <c r="R99" s="1">
        <v>0</v>
      </c>
      <c r="S99" s="1">
        <v>0</v>
      </c>
      <c r="T99" s="1">
        <v>0</v>
      </c>
      <c r="U99" s="1">
        <v>0</v>
      </c>
      <c r="V99" s="1">
        <v>0</v>
      </c>
      <c r="W99" s="1">
        <v>0</v>
      </c>
      <c r="X99" s="1">
        <v>0</v>
      </c>
      <c r="Y99" s="1">
        <v>0</v>
      </c>
      <c r="Z99" s="1">
        <v>0</v>
      </c>
      <c r="AA99" s="1">
        <v>0</v>
      </c>
      <c r="AB99" s="1">
        <v>0</v>
      </c>
      <c r="AC99" s="1">
        <v>5.0507633794680609E-3</v>
      </c>
      <c r="AD99" s="1">
        <v>0</v>
      </c>
      <c r="AE99" s="1">
        <v>0</v>
      </c>
      <c r="AF99" s="1">
        <v>0</v>
      </c>
      <c r="AG99" s="1">
        <v>5.2744950526316947E-2</v>
      </c>
      <c r="AH99" s="1">
        <v>5.0507633794680609E-3</v>
      </c>
      <c r="AI99" s="1">
        <v>0.14325999792770339</v>
      </c>
      <c r="AJ99" s="1">
        <v>6.5548108736782518E-2</v>
      </c>
      <c r="AK99" s="1">
        <v>2.4458075317962208E-2</v>
      </c>
      <c r="AL99" s="1">
        <v>0.14325999792770339</v>
      </c>
      <c r="AM99" s="1">
        <v>0.18107162554017298</v>
      </c>
      <c r="AN99" s="1">
        <v>0.1128094039219405</v>
      </c>
      <c r="AO99" s="1">
        <v>3.0488967621515595E-2</v>
      </c>
      <c r="AP99" s="1">
        <v>8.2175875593022529E-2</v>
      </c>
      <c r="AQ99" s="1">
        <v>3.0488967621515595E-2</v>
      </c>
      <c r="AR99" s="1">
        <v>0</v>
      </c>
      <c r="AS99" s="1">
        <v>0</v>
      </c>
      <c r="AT99" s="1">
        <v>0</v>
      </c>
      <c r="AU99" s="1">
        <v>0</v>
      </c>
      <c r="AV99" s="1">
        <v>0</v>
      </c>
      <c r="AW99" s="1">
        <v>0</v>
      </c>
      <c r="AX99" s="1">
        <v>0</v>
      </c>
      <c r="AY99" s="1">
        <v>0</v>
      </c>
      <c r="AZ99" s="1">
        <v>0</v>
      </c>
      <c r="BA99" s="1">
        <v>0</v>
      </c>
      <c r="BB99" s="1">
        <v>0</v>
      </c>
    </row>
    <row r="100" spans="1:54" x14ac:dyDescent="0.25">
      <c r="A100" s="1">
        <v>0</v>
      </c>
      <c r="B100" s="1">
        <v>0</v>
      </c>
      <c r="C100" s="1">
        <v>0</v>
      </c>
      <c r="D100" s="1">
        <v>0</v>
      </c>
      <c r="E100" s="1">
        <v>0</v>
      </c>
      <c r="F100" s="1">
        <v>0</v>
      </c>
      <c r="G100" s="1">
        <v>0</v>
      </c>
      <c r="H100" s="1">
        <v>0</v>
      </c>
      <c r="I100" s="1">
        <v>0</v>
      </c>
      <c r="J100" s="1">
        <v>0</v>
      </c>
      <c r="K100" s="1">
        <v>0</v>
      </c>
      <c r="L100" s="1">
        <v>0</v>
      </c>
      <c r="M100" s="1">
        <v>0</v>
      </c>
      <c r="N100" s="1">
        <v>0</v>
      </c>
      <c r="O100" s="1">
        <v>0</v>
      </c>
      <c r="P100" s="1">
        <v>0</v>
      </c>
      <c r="Q100" s="1">
        <v>0</v>
      </c>
      <c r="R100" s="1">
        <v>0</v>
      </c>
      <c r="S100" s="1">
        <v>0</v>
      </c>
      <c r="T100" s="1">
        <v>0</v>
      </c>
      <c r="U100" s="1">
        <v>0</v>
      </c>
      <c r="V100" s="1">
        <v>0</v>
      </c>
      <c r="W100" s="1">
        <v>0</v>
      </c>
      <c r="X100" s="1">
        <v>0</v>
      </c>
      <c r="Y100" s="1">
        <v>0</v>
      </c>
      <c r="Z100" s="1">
        <v>0</v>
      </c>
      <c r="AA100" s="1">
        <v>0</v>
      </c>
      <c r="AB100" s="1">
        <v>0</v>
      </c>
      <c r="AC100" s="1">
        <v>0</v>
      </c>
      <c r="AD100" s="1">
        <v>0</v>
      </c>
      <c r="AE100" s="1">
        <v>0</v>
      </c>
      <c r="AF100" s="1">
        <v>6.3094632097098688E-3</v>
      </c>
      <c r="AG100" s="1">
        <v>0</v>
      </c>
      <c r="AH100" s="1">
        <v>0</v>
      </c>
      <c r="AI100" s="1">
        <v>7.9941848876080024E-2</v>
      </c>
      <c r="AJ100" s="1">
        <v>2.1863736829853625E-2</v>
      </c>
      <c r="AK100" s="1">
        <v>2.1863736829853625E-2</v>
      </c>
      <c r="AL100" s="1">
        <v>0.10298355077261745</v>
      </c>
      <c r="AM100" s="1">
        <v>0.12071668850406669</v>
      </c>
      <c r="AN100" s="1">
        <v>0.27796800966994661</v>
      </c>
      <c r="AO100" s="1">
        <v>6.8311464012484113E-2</v>
      </c>
      <c r="AP100" s="1">
        <v>6.8311464012484113E-2</v>
      </c>
      <c r="AQ100" s="1">
        <v>2.5465396647733202E-2</v>
      </c>
      <c r="AR100" s="1">
        <v>0</v>
      </c>
      <c r="AS100" s="1">
        <v>0</v>
      </c>
      <c r="AT100" s="1">
        <v>0</v>
      </c>
      <c r="AU100" s="1">
        <v>0</v>
      </c>
      <c r="AV100" s="1">
        <v>0</v>
      </c>
      <c r="AW100" s="1">
        <v>0</v>
      </c>
      <c r="AX100" s="1">
        <v>0</v>
      </c>
      <c r="AY100" s="1">
        <v>0</v>
      </c>
      <c r="AZ100" s="1">
        <v>0</v>
      </c>
      <c r="BA100" s="1">
        <v>0</v>
      </c>
      <c r="BB100" s="1">
        <v>0</v>
      </c>
    </row>
    <row r="101" spans="1:54" x14ac:dyDescent="0.25">
      <c r="A101" s="1">
        <v>0</v>
      </c>
      <c r="B101" s="1">
        <v>0</v>
      </c>
      <c r="C101" s="1">
        <v>0</v>
      </c>
      <c r="D101" s="1">
        <v>0</v>
      </c>
      <c r="E101" s="1">
        <v>0</v>
      </c>
      <c r="F101" s="1">
        <v>0</v>
      </c>
      <c r="G101" s="1">
        <v>0</v>
      </c>
      <c r="H101" s="1">
        <v>0</v>
      </c>
      <c r="I101" s="1">
        <v>0</v>
      </c>
      <c r="J101" s="1">
        <v>0</v>
      </c>
      <c r="K101" s="1">
        <v>0</v>
      </c>
      <c r="L101" s="1">
        <v>0</v>
      </c>
      <c r="M101" s="1">
        <v>0</v>
      </c>
      <c r="N101" s="1">
        <v>0</v>
      </c>
      <c r="O101" s="1">
        <v>0</v>
      </c>
      <c r="P101" s="1">
        <v>0</v>
      </c>
      <c r="Q101" s="1">
        <v>0</v>
      </c>
      <c r="R101" s="1">
        <v>0</v>
      </c>
      <c r="S101" s="1">
        <v>0</v>
      </c>
      <c r="T101" s="1">
        <v>0</v>
      </c>
      <c r="U101" s="1">
        <v>0</v>
      </c>
      <c r="V101" s="1">
        <v>0</v>
      </c>
      <c r="W101" s="1">
        <v>0</v>
      </c>
      <c r="X101" s="1">
        <v>0</v>
      </c>
      <c r="Y101" s="1">
        <v>0</v>
      </c>
      <c r="Z101" s="1">
        <v>0</v>
      </c>
      <c r="AA101" s="1">
        <v>0</v>
      </c>
      <c r="AB101" s="1">
        <v>0</v>
      </c>
      <c r="AC101" s="1">
        <v>0</v>
      </c>
      <c r="AD101" s="1">
        <v>0</v>
      </c>
      <c r="AE101" s="1">
        <v>0</v>
      </c>
      <c r="AF101" s="1">
        <v>0</v>
      </c>
      <c r="AG101" s="1">
        <v>0</v>
      </c>
      <c r="AH101" s="1">
        <v>0</v>
      </c>
      <c r="AI101" s="1">
        <v>3.0488967621515595E-2</v>
      </c>
      <c r="AJ101" s="1">
        <v>3.0488967621515595E-2</v>
      </c>
      <c r="AK101" s="1">
        <v>0.1128094039219405</v>
      </c>
      <c r="AL101" s="1">
        <v>0.1128094039219405</v>
      </c>
      <c r="AM101" s="1">
        <v>3.3826249001764619E-2</v>
      </c>
      <c r="AN101" s="1">
        <v>0.12576063587298347</v>
      </c>
      <c r="AO101" s="1">
        <v>6.0524537709289672E-2</v>
      </c>
      <c r="AP101" s="1">
        <v>9.1465784907666436E-2</v>
      </c>
      <c r="AQ101" s="1">
        <v>6.0524537709289672E-2</v>
      </c>
      <c r="AR101" s="1">
        <v>0</v>
      </c>
      <c r="AS101" s="1">
        <v>0</v>
      </c>
      <c r="AT101" s="1">
        <v>0</v>
      </c>
      <c r="AU101" s="1">
        <v>0</v>
      </c>
      <c r="AV101" s="1">
        <v>0</v>
      </c>
      <c r="AW101" s="1">
        <v>0</v>
      </c>
      <c r="AX101" s="1">
        <v>0</v>
      </c>
      <c r="AY101" s="1">
        <v>0</v>
      </c>
      <c r="AZ101" s="1">
        <v>0</v>
      </c>
      <c r="BA101" s="1">
        <v>0</v>
      </c>
      <c r="BB101" s="1">
        <v>0</v>
      </c>
    </row>
    <row r="102" spans="1:54" x14ac:dyDescent="0.25">
      <c r="A102" s="1">
        <v>0</v>
      </c>
      <c r="B102" s="1">
        <v>0</v>
      </c>
      <c r="C102" s="1">
        <v>0</v>
      </c>
      <c r="D102" s="1">
        <v>0</v>
      </c>
      <c r="E102" s="1">
        <v>0</v>
      </c>
      <c r="F102" s="1">
        <v>0</v>
      </c>
      <c r="G102" s="1">
        <v>0</v>
      </c>
      <c r="H102" s="1">
        <v>0</v>
      </c>
      <c r="I102" s="1">
        <v>0</v>
      </c>
      <c r="J102" s="1">
        <v>0</v>
      </c>
      <c r="K102" s="1">
        <v>0</v>
      </c>
      <c r="L102" s="1">
        <v>0</v>
      </c>
      <c r="M102" s="1">
        <v>0</v>
      </c>
      <c r="N102" s="1">
        <v>0</v>
      </c>
      <c r="O102" s="1">
        <v>0</v>
      </c>
      <c r="P102" s="1">
        <v>0</v>
      </c>
      <c r="Q102" s="1">
        <v>0</v>
      </c>
      <c r="R102" s="1">
        <v>0</v>
      </c>
      <c r="S102" s="1">
        <v>0</v>
      </c>
      <c r="T102" s="1">
        <v>0</v>
      </c>
      <c r="U102" s="1">
        <v>0</v>
      </c>
      <c r="V102" s="1">
        <v>0</v>
      </c>
      <c r="W102" s="1">
        <v>0</v>
      </c>
      <c r="X102" s="1">
        <v>0</v>
      </c>
      <c r="Y102" s="1">
        <v>0</v>
      </c>
      <c r="Z102" s="1">
        <v>0</v>
      </c>
      <c r="AA102" s="1">
        <v>0</v>
      </c>
      <c r="AB102" s="1">
        <v>0</v>
      </c>
      <c r="AC102" s="1">
        <v>0</v>
      </c>
      <c r="AD102" s="1">
        <v>0</v>
      </c>
      <c r="AE102" s="1">
        <v>5.0507633794680609E-3</v>
      </c>
      <c r="AF102" s="1">
        <v>0</v>
      </c>
      <c r="AG102" s="1">
        <v>5.0507633794680609E-3</v>
      </c>
      <c r="AH102" s="1">
        <v>0</v>
      </c>
      <c r="AI102" s="1">
        <v>4.1887396473767213E-2</v>
      </c>
      <c r="AJ102" s="1">
        <v>9.1000729423062893E-3</v>
      </c>
      <c r="AK102" s="1">
        <v>2.352745438085399E-2</v>
      </c>
      <c r="AL102" s="1">
        <v>8.6216939947566629E-2</v>
      </c>
      <c r="AM102" s="1">
        <v>7.4603407648803688E-2</v>
      </c>
      <c r="AN102" s="1">
        <v>0.16376359837494969</v>
      </c>
      <c r="AO102" s="1">
        <v>2.775150742279317E-2</v>
      </c>
      <c r="AP102" s="1">
        <v>7.4603407648803688E-2</v>
      </c>
      <c r="AQ102" s="1">
        <v>7.4603407648803688E-2</v>
      </c>
      <c r="AR102" s="1">
        <v>0</v>
      </c>
      <c r="AS102" s="1">
        <v>2.5000000000000001E-2</v>
      </c>
      <c r="AT102" s="1">
        <v>2.5000000000000001E-2</v>
      </c>
      <c r="AU102" s="1">
        <v>0</v>
      </c>
      <c r="AV102" s="1">
        <v>0</v>
      </c>
      <c r="AW102" s="1">
        <v>0</v>
      </c>
      <c r="AX102" s="1">
        <v>0</v>
      </c>
      <c r="AY102" s="1">
        <v>0</v>
      </c>
      <c r="AZ102" s="1">
        <v>0</v>
      </c>
      <c r="BA102" s="1">
        <v>0</v>
      </c>
      <c r="BB102" s="1">
        <v>0</v>
      </c>
    </row>
    <row r="103" spans="1:54" x14ac:dyDescent="0.25">
      <c r="A103" s="1">
        <v>0</v>
      </c>
      <c r="B103" s="1">
        <v>0</v>
      </c>
      <c r="C103" s="1">
        <v>0</v>
      </c>
      <c r="D103" s="1">
        <v>0</v>
      </c>
      <c r="E103" s="1">
        <v>0</v>
      </c>
      <c r="F103" s="1">
        <v>0</v>
      </c>
      <c r="G103" s="1">
        <v>0</v>
      </c>
      <c r="H103" s="1">
        <v>0</v>
      </c>
      <c r="I103" s="1">
        <v>0</v>
      </c>
      <c r="J103" s="1">
        <v>0</v>
      </c>
      <c r="K103" s="1">
        <v>0</v>
      </c>
      <c r="L103" s="1">
        <v>0</v>
      </c>
      <c r="M103" s="1">
        <v>0</v>
      </c>
      <c r="N103" s="1">
        <v>0</v>
      </c>
      <c r="O103" s="1">
        <v>0</v>
      </c>
      <c r="P103" s="1">
        <v>0</v>
      </c>
      <c r="Q103" s="1">
        <v>0</v>
      </c>
      <c r="R103" s="1">
        <v>0</v>
      </c>
      <c r="S103" s="1">
        <v>0</v>
      </c>
      <c r="T103" s="1">
        <v>0</v>
      </c>
      <c r="U103" s="1">
        <v>0</v>
      </c>
      <c r="V103" s="1">
        <v>0</v>
      </c>
      <c r="W103" s="1">
        <v>0</v>
      </c>
      <c r="X103" s="1">
        <v>0</v>
      </c>
      <c r="Y103" s="1">
        <v>0</v>
      </c>
      <c r="Z103" s="1">
        <v>0</v>
      </c>
      <c r="AA103" s="1">
        <v>0</v>
      </c>
      <c r="AB103" s="1">
        <v>0</v>
      </c>
      <c r="AC103" s="1">
        <v>0</v>
      </c>
      <c r="AD103" s="1">
        <v>0</v>
      </c>
      <c r="AE103" s="1">
        <v>8.4037586596126396E-3</v>
      </c>
      <c r="AF103" s="1">
        <v>8.4037586596126396E-3</v>
      </c>
      <c r="AG103" s="1">
        <v>8.4037586596126396E-3</v>
      </c>
      <c r="AH103" s="1">
        <v>8.4037586596126396E-3</v>
      </c>
      <c r="AI103" s="1">
        <v>0.22389729135058145</v>
      </c>
      <c r="AJ103" s="1">
        <v>4.1887396473767213E-2</v>
      </c>
      <c r="AK103" s="1">
        <v>4.1887396473767213E-2</v>
      </c>
      <c r="AL103" s="1">
        <v>0.31949654613338341</v>
      </c>
      <c r="AM103" s="1">
        <v>0.12071668850406669</v>
      </c>
      <c r="AN103" s="1">
        <v>9.3564439331742855E-2</v>
      </c>
      <c r="AO103" s="1">
        <v>2.5465396647733202E-2</v>
      </c>
      <c r="AP103" s="1">
        <v>4.5379452371709539E-2</v>
      </c>
      <c r="AQ103" s="1">
        <v>0.17971682058365546</v>
      </c>
      <c r="AR103" s="1">
        <v>0</v>
      </c>
      <c r="AS103" s="1">
        <v>0</v>
      </c>
      <c r="AT103" s="1">
        <v>0</v>
      </c>
      <c r="AU103" s="1">
        <v>2.5000000000000001E-2</v>
      </c>
      <c r="AV103" s="1">
        <v>2.5000000000000001E-2</v>
      </c>
      <c r="AW103" s="1">
        <v>0</v>
      </c>
      <c r="AX103" s="1">
        <v>0</v>
      </c>
      <c r="AY103" s="1">
        <v>0</v>
      </c>
      <c r="AZ103" s="1">
        <v>0</v>
      </c>
      <c r="BA103" s="1">
        <v>0</v>
      </c>
      <c r="BB103" s="1">
        <v>0</v>
      </c>
    </row>
    <row r="104" spans="1:54" x14ac:dyDescent="0.25">
      <c r="A104" s="1">
        <v>0</v>
      </c>
      <c r="B104" s="1">
        <v>0</v>
      </c>
      <c r="C104" s="1">
        <v>0</v>
      </c>
      <c r="D104" s="1">
        <v>0</v>
      </c>
      <c r="E104" s="1">
        <v>0</v>
      </c>
      <c r="F104" s="1">
        <v>0</v>
      </c>
      <c r="G104" s="1">
        <v>0</v>
      </c>
      <c r="H104" s="1">
        <v>0</v>
      </c>
      <c r="I104" s="1">
        <v>0</v>
      </c>
      <c r="J104" s="1">
        <v>0</v>
      </c>
      <c r="K104" s="1">
        <v>0</v>
      </c>
      <c r="L104" s="1">
        <v>0</v>
      </c>
      <c r="M104" s="1">
        <v>0</v>
      </c>
      <c r="N104" s="1">
        <v>0</v>
      </c>
      <c r="O104" s="1">
        <v>0</v>
      </c>
      <c r="P104" s="1">
        <v>0</v>
      </c>
      <c r="Q104" s="1">
        <v>0</v>
      </c>
      <c r="R104" s="1">
        <v>0</v>
      </c>
      <c r="S104" s="1">
        <v>0</v>
      </c>
      <c r="T104" s="1">
        <v>0</v>
      </c>
      <c r="U104" s="1">
        <v>0</v>
      </c>
      <c r="V104" s="1">
        <v>0</v>
      </c>
      <c r="W104" s="1">
        <v>0</v>
      </c>
      <c r="X104" s="1">
        <v>0</v>
      </c>
      <c r="Y104" s="1">
        <v>0</v>
      </c>
      <c r="Z104" s="1">
        <v>0</v>
      </c>
      <c r="AA104" s="1">
        <v>0</v>
      </c>
      <c r="AB104" s="1">
        <v>0</v>
      </c>
      <c r="AC104" s="1">
        <v>4.2107445144894742E-3</v>
      </c>
      <c r="AD104" s="1">
        <v>0</v>
      </c>
      <c r="AE104" s="1">
        <v>0</v>
      </c>
      <c r="AF104" s="1">
        <v>0</v>
      </c>
      <c r="AG104" s="1">
        <v>0</v>
      </c>
      <c r="AH104" s="1">
        <v>0</v>
      </c>
      <c r="AI104" s="1">
        <v>0</v>
      </c>
      <c r="AJ104" s="1">
        <v>0</v>
      </c>
      <c r="AK104" s="1">
        <v>0</v>
      </c>
      <c r="AL104" s="1">
        <v>0</v>
      </c>
      <c r="AM104" s="1">
        <v>0.16121166053027536</v>
      </c>
      <c r="AN104" s="1">
        <v>0.18215745398787697</v>
      </c>
      <c r="AO104" s="1">
        <v>8.1264882470653332E-2</v>
      </c>
      <c r="AP104" s="1">
        <v>0.13380921465387607</v>
      </c>
      <c r="AQ104" s="1">
        <v>0.12706282355241094</v>
      </c>
      <c r="AR104" s="1">
        <v>0.16121166053027536</v>
      </c>
      <c r="AS104" s="1">
        <v>0.14059908625231121</v>
      </c>
      <c r="AT104" s="1">
        <v>0.38209601015409378</v>
      </c>
      <c r="AU104" s="1">
        <v>0.34372945780504827</v>
      </c>
      <c r="AV104" s="1">
        <v>0.3134441695900354</v>
      </c>
      <c r="AW104" s="1">
        <v>0</v>
      </c>
      <c r="AX104" s="1">
        <v>0</v>
      </c>
      <c r="AY104" s="1">
        <v>0</v>
      </c>
      <c r="AZ104" s="1">
        <v>0</v>
      </c>
      <c r="BA104" s="1">
        <v>0</v>
      </c>
      <c r="BB104" s="1">
        <v>0</v>
      </c>
    </row>
    <row r="105" spans="1:54" x14ac:dyDescent="0.25">
      <c r="A105" s="1">
        <v>0</v>
      </c>
      <c r="B105" s="1">
        <v>0</v>
      </c>
      <c r="C105" s="1">
        <v>0</v>
      </c>
      <c r="D105" s="1">
        <v>0</v>
      </c>
      <c r="E105" s="1">
        <v>0</v>
      </c>
      <c r="F105" s="1">
        <v>0</v>
      </c>
      <c r="G105" s="1">
        <v>0</v>
      </c>
      <c r="H105" s="1">
        <v>0</v>
      </c>
      <c r="I105" s="1">
        <v>0</v>
      </c>
      <c r="J105" s="1">
        <v>0</v>
      </c>
      <c r="K105" s="1">
        <v>0</v>
      </c>
      <c r="L105" s="1">
        <v>0</v>
      </c>
      <c r="M105" s="1">
        <v>0</v>
      </c>
      <c r="N105" s="1">
        <v>0</v>
      </c>
      <c r="O105" s="1">
        <v>0</v>
      </c>
      <c r="P105" s="1">
        <v>0</v>
      </c>
      <c r="Q105" s="1">
        <v>0</v>
      </c>
      <c r="R105" s="1">
        <v>0</v>
      </c>
      <c r="S105" s="1">
        <v>0</v>
      </c>
      <c r="T105" s="1">
        <v>0</v>
      </c>
      <c r="U105" s="1">
        <v>0</v>
      </c>
      <c r="V105" s="1">
        <v>0</v>
      </c>
      <c r="W105" s="1">
        <v>0</v>
      </c>
      <c r="X105" s="1">
        <v>0</v>
      </c>
      <c r="Y105" s="1">
        <v>0</v>
      </c>
      <c r="Z105" s="1">
        <v>0</v>
      </c>
      <c r="AA105" s="1">
        <v>0</v>
      </c>
      <c r="AB105" s="1">
        <v>0</v>
      </c>
      <c r="AC105" s="1">
        <v>0</v>
      </c>
      <c r="AD105" s="1">
        <v>0</v>
      </c>
      <c r="AE105" s="1">
        <v>0</v>
      </c>
      <c r="AF105" s="1">
        <v>0</v>
      </c>
      <c r="AG105" s="1">
        <v>0</v>
      </c>
      <c r="AH105" s="1">
        <v>0</v>
      </c>
      <c r="AI105" s="1">
        <v>0</v>
      </c>
      <c r="AJ105" s="1">
        <v>0</v>
      </c>
      <c r="AK105" s="1">
        <v>0</v>
      </c>
      <c r="AL105" s="1">
        <v>0</v>
      </c>
      <c r="AM105" s="1">
        <v>0.18722097406440175</v>
      </c>
      <c r="AN105" s="1">
        <v>0.18330951487422431</v>
      </c>
      <c r="AO105" s="1">
        <v>0.1347825316395681</v>
      </c>
      <c r="AP105" s="1">
        <v>0.19309538291824624</v>
      </c>
      <c r="AQ105" s="1">
        <v>0.19269354235590685</v>
      </c>
      <c r="AR105" s="1">
        <v>0.26561825644099946</v>
      </c>
      <c r="AS105" s="1">
        <v>0.21917343293567559</v>
      </c>
      <c r="AT105" s="1">
        <v>0.46101241376486701</v>
      </c>
      <c r="AU105" s="1">
        <v>0.45999190817431401</v>
      </c>
      <c r="AV105" s="1">
        <v>0.40710758396696844</v>
      </c>
      <c r="AW105" s="1">
        <v>1.257911709342506E-2</v>
      </c>
      <c r="AX105" s="1">
        <v>1.257911709342506E-2</v>
      </c>
      <c r="AY105" s="1">
        <v>0</v>
      </c>
      <c r="AZ105" s="1">
        <v>0</v>
      </c>
      <c r="BA105" s="1">
        <v>0</v>
      </c>
      <c r="BB105" s="1">
        <v>0</v>
      </c>
    </row>
    <row r="106" spans="1:54" x14ac:dyDescent="0.25">
      <c r="A106" s="1">
        <v>0</v>
      </c>
      <c r="B106" s="1">
        <v>0</v>
      </c>
      <c r="C106" s="1">
        <v>0</v>
      </c>
      <c r="D106" s="1">
        <v>0</v>
      </c>
      <c r="E106" s="1">
        <v>0</v>
      </c>
      <c r="F106" s="1">
        <v>0</v>
      </c>
      <c r="G106" s="1">
        <v>0</v>
      </c>
      <c r="H106" s="1">
        <v>0</v>
      </c>
      <c r="I106" s="1">
        <v>0</v>
      </c>
      <c r="J106" s="1">
        <v>0</v>
      </c>
      <c r="K106" s="1">
        <v>0</v>
      </c>
      <c r="L106" s="1">
        <v>0</v>
      </c>
      <c r="M106" s="1">
        <v>0</v>
      </c>
      <c r="N106" s="1">
        <v>0</v>
      </c>
      <c r="O106" s="1">
        <v>0</v>
      </c>
      <c r="P106" s="1">
        <v>0</v>
      </c>
      <c r="Q106" s="1">
        <v>0</v>
      </c>
      <c r="R106" s="1">
        <v>0</v>
      </c>
      <c r="S106" s="1">
        <v>0</v>
      </c>
      <c r="T106" s="1">
        <v>0</v>
      </c>
      <c r="U106" s="1">
        <v>0</v>
      </c>
      <c r="V106" s="1">
        <v>0</v>
      </c>
      <c r="W106" s="1">
        <v>0</v>
      </c>
      <c r="X106" s="1">
        <v>0</v>
      </c>
      <c r="Y106" s="1">
        <v>0</v>
      </c>
      <c r="Z106" s="1">
        <v>0</v>
      </c>
      <c r="AA106" s="1">
        <v>0</v>
      </c>
      <c r="AB106" s="1">
        <v>0</v>
      </c>
      <c r="AC106" s="1">
        <v>0</v>
      </c>
      <c r="AD106" s="1">
        <v>0</v>
      </c>
      <c r="AE106" s="1">
        <v>0</v>
      </c>
      <c r="AF106" s="1">
        <v>0</v>
      </c>
      <c r="AG106" s="1">
        <v>0</v>
      </c>
      <c r="AH106" s="1">
        <v>0</v>
      </c>
      <c r="AI106" s="1">
        <v>0</v>
      </c>
      <c r="AJ106" s="1">
        <v>0</v>
      </c>
      <c r="AK106" s="1">
        <v>0</v>
      </c>
      <c r="AL106" s="1">
        <v>0</v>
      </c>
      <c r="AM106" s="1">
        <v>0.18520761744448211</v>
      </c>
      <c r="AN106" s="1">
        <v>0.12623438532704268</v>
      </c>
      <c r="AO106" s="1">
        <v>9.5964193729643932E-2</v>
      </c>
      <c r="AP106" s="1">
        <v>0.17115503462870607</v>
      </c>
      <c r="AQ106" s="1">
        <v>0.13648812192864246</v>
      </c>
      <c r="AR106" s="1">
        <v>0.2749795104934134</v>
      </c>
      <c r="AS106" s="1">
        <v>0.21002391940715914</v>
      </c>
      <c r="AT106" s="1">
        <v>0.39760871209824922</v>
      </c>
      <c r="AU106" s="1">
        <v>0.41275143262280922</v>
      </c>
      <c r="AV106" s="1">
        <v>0.36375113730118658</v>
      </c>
      <c r="AW106" s="1">
        <v>0</v>
      </c>
      <c r="AX106" s="1">
        <v>0</v>
      </c>
      <c r="AY106" s="1">
        <v>0</v>
      </c>
      <c r="AZ106" s="1">
        <v>0</v>
      </c>
      <c r="BA106" s="1">
        <v>0</v>
      </c>
      <c r="BB106" s="1">
        <v>0</v>
      </c>
    </row>
    <row r="107" spans="1:54" x14ac:dyDescent="0.25">
      <c r="A107" s="1">
        <v>0</v>
      </c>
      <c r="B107" s="1">
        <v>0</v>
      </c>
      <c r="C107" s="1">
        <v>0</v>
      </c>
      <c r="D107" s="1">
        <v>0</v>
      </c>
      <c r="E107" s="1">
        <v>0</v>
      </c>
      <c r="F107" s="1">
        <v>0</v>
      </c>
      <c r="G107" s="1">
        <v>0</v>
      </c>
      <c r="H107" s="1">
        <v>0</v>
      </c>
      <c r="I107" s="1">
        <v>0</v>
      </c>
      <c r="J107" s="1">
        <v>0</v>
      </c>
      <c r="K107" s="1">
        <v>0</v>
      </c>
      <c r="L107" s="1">
        <v>0</v>
      </c>
      <c r="M107" s="1">
        <v>0</v>
      </c>
      <c r="N107" s="1">
        <v>0</v>
      </c>
      <c r="O107" s="1">
        <v>0</v>
      </c>
      <c r="P107" s="1">
        <v>0</v>
      </c>
      <c r="Q107" s="1">
        <v>0</v>
      </c>
      <c r="R107" s="1">
        <v>0</v>
      </c>
      <c r="S107" s="1">
        <v>0</v>
      </c>
      <c r="T107" s="1">
        <v>0</v>
      </c>
      <c r="U107" s="1">
        <v>0</v>
      </c>
      <c r="V107" s="1">
        <v>0</v>
      </c>
      <c r="W107" s="1">
        <v>0</v>
      </c>
      <c r="X107" s="1">
        <v>0</v>
      </c>
      <c r="Y107" s="1">
        <v>0</v>
      </c>
      <c r="Z107" s="1">
        <v>0</v>
      </c>
      <c r="AA107" s="1">
        <v>0</v>
      </c>
      <c r="AB107" s="1">
        <v>0</v>
      </c>
      <c r="AC107" s="1">
        <v>0</v>
      </c>
      <c r="AD107" s="1">
        <v>0</v>
      </c>
      <c r="AE107" s="1">
        <v>0</v>
      </c>
      <c r="AF107" s="1">
        <v>0</v>
      </c>
      <c r="AG107" s="1">
        <v>0</v>
      </c>
      <c r="AH107" s="1">
        <v>0</v>
      </c>
      <c r="AI107" s="1">
        <v>0</v>
      </c>
      <c r="AJ107" s="1">
        <v>0</v>
      </c>
      <c r="AK107" s="1">
        <v>0</v>
      </c>
      <c r="AL107" s="1">
        <v>0</v>
      </c>
      <c r="AM107" s="1">
        <v>0.18436257006118084</v>
      </c>
      <c r="AN107" s="1">
        <v>0.19175928461542324</v>
      </c>
      <c r="AO107" s="1">
        <v>0.14080862010272344</v>
      </c>
      <c r="AP107" s="1">
        <v>0.12664393116594952</v>
      </c>
      <c r="AQ107" s="1">
        <v>0.20665958588282485</v>
      </c>
      <c r="AR107" s="1">
        <v>0.2521506626058172</v>
      </c>
      <c r="AS107" s="1">
        <v>0.2521506626058172</v>
      </c>
      <c r="AT107" s="1">
        <v>0.43578691257934343</v>
      </c>
      <c r="AU107" s="1">
        <v>0.41928400452854442</v>
      </c>
      <c r="AV107" s="1">
        <v>0.36230781071097207</v>
      </c>
      <c r="AW107" s="1">
        <v>0</v>
      </c>
      <c r="AX107" s="1">
        <v>0</v>
      </c>
      <c r="AY107" s="1">
        <v>0</v>
      </c>
      <c r="AZ107" s="1">
        <v>0</v>
      </c>
      <c r="BA107" s="1">
        <v>0</v>
      </c>
      <c r="BB107" s="1">
        <v>0</v>
      </c>
    </row>
    <row r="108" spans="1:54" x14ac:dyDescent="0.25">
      <c r="A108" s="1">
        <v>0</v>
      </c>
      <c r="B108" s="1">
        <v>0</v>
      </c>
      <c r="C108" s="1">
        <v>0</v>
      </c>
      <c r="D108" s="1">
        <v>0</v>
      </c>
      <c r="E108" s="1">
        <v>0</v>
      </c>
      <c r="F108" s="1">
        <v>0</v>
      </c>
      <c r="G108" s="1">
        <v>0</v>
      </c>
      <c r="H108" s="1">
        <v>0</v>
      </c>
      <c r="I108" s="1">
        <v>0</v>
      </c>
      <c r="J108" s="1">
        <v>0</v>
      </c>
      <c r="K108" s="1">
        <v>0</v>
      </c>
      <c r="L108" s="1">
        <v>0</v>
      </c>
      <c r="M108" s="1">
        <v>0</v>
      </c>
      <c r="N108" s="1">
        <v>0</v>
      </c>
      <c r="O108" s="1">
        <v>0</v>
      </c>
      <c r="P108" s="1">
        <v>0</v>
      </c>
      <c r="Q108" s="1">
        <v>0</v>
      </c>
      <c r="R108" s="1">
        <v>0</v>
      </c>
      <c r="S108" s="1">
        <v>0</v>
      </c>
      <c r="T108" s="1">
        <v>0</v>
      </c>
      <c r="U108" s="1">
        <v>0</v>
      </c>
      <c r="V108" s="1">
        <v>0</v>
      </c>
      <c r="W108" s="1">
        <v>0</v>
      </c>
      <c r="X108" s="1">
        <v>0</v>
      </c>
      <c r="Y108" s="1">
        <v>0</v>
      </c>
      <c r="Z108" s="1">
        <v>0</v>
      </c>
      <c r="AA108" s="1">
        <v>0</v>
      </c>
      <c r="AB108" s="1">
        <v>0</v>
      </c>
      <c r="AC108" s="1">
        <v>0</v>
      </c>
      <c r="AD108" s="1">
        <v>0</v>
      </c>
      <c r="AE108" s="1">
        <v>0</v>
      </c>
      <c r="AF108" s="1">
        <v>0</v>
      </c>
      <c r="AG108" s="1">
        <v>0</v>
      </c>
      <c r="AH108" s="1">
        <v>0</v>
      </c>
      <c r="AI108" s="1">
        <v>0</v>
      </c>
      <c r="AJ108" s="1">
        <v>0</v>
      </c>
      <c r="AK108" s="1">
        <v>0</v>
      </c>
      <c r="AL108" s="1">
        <v>0</v>
      </c>
      <c r="AM108" s="1">
        <v>0.12334059087264859</v>
      </c>
      <c r="AN108" s="1">
        <v>0.11220782084556169</v>
      </c>
      <c r="AO108" s="1">
        <v>0.12334059087264859</v>
      </c>
      <c r="AP108" s="1">
        <v>7.996084759696942E-2</v>
      </c>
      <c r="AQ108" s="1">
        <v>0.11058378667848945</v>
      </c>
      <c r="AR108" s="1">
        <v>0.13268238478784045</v>
      </c>
      <c r="AS108" s="1">
        <v>0.16695395603342367</v>
      </c>
      <c r="AT108" s="1">
        <v>0.433646445486636</v>
      </c>
      <c r="AU108" s="1">
        <v>0.35332972405667151</v>
      </c>
      <c r="AV108" s="1">
        <v>0.34024583953703358</v>
      </c>
      <c r="AW108" s="1">
        <v>0</v>
      </c>
      <c r="AX108" s="1">
        <v>0</v>
      </c>
      <c r="AY108" s="1">
        <v>0</v>
      </c>
      <c r="AZ108" s="1">
        <v>2.5000000000000001E-2</v>
      </c>
      <c r="BA108" s="1">
        <v>0</v>
      </c>
      <c r="BB108" s="1">
        <v>0</v>
      </c>
    </row>
    <row r="109" spans="1:54" x14ac:dyDescent="0.25">
      <c r="A109" s="1">
        <v>0</v>
      </c>
      <c r="B109" s="1">
        <v>0</v>
      </c>
      <c r="C109" s="1">
        <v>0</v>
      </c>
      <c r="D109" s="1">
        <v>0</v>
      </c>
      <c r="E109" s="1">
        <v>0</v>
      </c>
      <c r="F109" s="1">
        <v>0</v>
      </c>
      <c r="G109" s="1">
        <v>0</v>
      </c>
      <c r="H109" s="1">
        <v>0</v>
      </c>
      <c r="I109" s="1">
        <v>0</v>
      </c>
      <c r="J109" s="1">
        <v>0</v>
      </c>
      <c r="K109" s="1">
        <v>0</v>
      </c>
      <c r="L109" s="1">
        <v>0</v>
      </c>
      <c r="M109" s="1">
        <v>0</v>
      </c>
      <c r="N109" s="1">
        <v>0</v>
      </c>
      <c r="O109" s="1">
        <v>0</v>
      </c>
      <c r="P109" s="1">
        <v>0</v>
      </c>
      <c r="Q109" s="1">
        <v>0</v>
      </c>
      <c r="R109" s="1">
        <v>0</v>
      </c>
      <c r="S109" s="1">
        <v>0</v>
      </c>
      <c r="T109" s="1">
        <v>0</v>
      </c>
      <c r="U109" s="1">
        <v>0</v>
      </c>
      <c r="V109" s="1">
        <v>0</v>
      </c>
      <c r="W109" s="1">
        <v>0</v>
      </c>
      <c r="X109" s="1">
        <v>0</v>
      </c>
      <c r="Y109" s="1">
        <v>0</v>
      </c>
      <c r="Z109" s="1">
        <v>0</v>
      </c>
      <c r="AA109" s="1">
        <v>0</v>
      </c>
      <c r="AB109" s="1">
        <v>0</v>
      </c>
      <c r="AC109" s="1">
        <v>0</v>
      </c>
      <c r="AD109" s="1">
        <v>0</v>
      </c>
      <c r="AE109" s="1">
        <v>0</v>
      </c>
      <c r="AF109" s="1">
        <v>0</v>
      </c>
      <c r="AG109" s="1">
        <v>0</v>
      </c>
      <c r="AH109" s="1">
        <v>0</v>
      </c>
      <c r="AI109" s="1">
        <v>0</v>
      </c>
      <c r="AJ109" s="1">
        <v>0</v>
      </c>
      <c r="AK109" s="1">
        <v>0</v>
      </c>
      <c r="AL109" s="1">
        <v>0</v>
      </c>
      <c r="AM109" s="1">
        <v>0.12051618649217999</v>
      </c>
      <c r="AN109" s="1">
        <v>6.9740663655675106E-2</v>
      </c>
      <c r="AO109" s="1">
        <v>3.9805528942688351E-2</v>
      </c>
      <c r="AP109" s="1">
        <v>8.6005594455932255E-2</v>
      </c>
      <c r="AQ109" s="1">
        <v>2.5931290266323431E-2</v>
      </c>
      <c r="AR109" s="1">
        <v>8.3912399775594504E-2</v>
      </c>
      <c r="AS109" s="1">
        <v>0.13518595028853064</v>
      </c>
      <c r="AT109" s="1">
        <v>0.3330513538648936</v>
      </c>
      <c r="AU109" s="1">
        <v>0.19076275200290893</v>
      </c>
      <c r="AV109" s="1">
        <v>0.21007815700666987</v>
      </c>
      <c r="AW109" s="1">
        <v>0</v>
      </c>
      <c r="AX109" s="1">
        <v>2.5000000000000001E-2</v>
      </c>
      <c r="AY109" s="1">
        <v>0</v>
      </c>
      <c r="AZ109" s="1">
        <v>0</v>
      </c>
      <c r="BA109" s="1">
        <v>0</v>
      </c>
      <c r="BB109" s="1">
        <v>0</v>
      </c>
    </row>
    <row r="110" spans="1:54" x14ac:dyDescent="0.25">
      <c r="A110" s="1">
        <v>0</v>
      </c>
      <c r="B110" s="1">
        <v>0</v>
      </c>
      <c r="C110" s="1">
        <v>0</v>
      </c>
      <c r="D110" s="1">
        <v>0</v>
      </c>
      <c r="E110" s="1">
        <v>0</v>
      </c>
      <c r="F110" s="1">
        <v>0</v>
      </c>
      <c r="G110" s="1">
        <v>0</v>
      </c>
      <c r="H110" s="1">
        <v>0</v>
      </c>
      <c r="I110" s="1">
        <v>0</v>
      </c>
      <c r="J110" s="1">
        <v>0</v>
      </c>
      <c r="K110" s="1">
        <v>0</v>
      </c>
      <c r="L110" s="1">
        <v>0</v>
      </c>
      <c r="M110" s="1">
        <v>0</v>
      </c>
      <c r="N110" s="1">
        <v>0</v>
      </c>
      <c r="O110" s="1">
        <v>0</v>
      </c>
      <c r="P110" s="1">
        <v>0</v>
      </c>
      <c r="Q110" s="1">
        <v>0</v>
      </c>
      <c r="R110" s="1">
        <v>0</v>
      </c>
      <c r="S110" s="1">
        <v>0</v>
      </c>
      <c r="T110" s="1">
        <v>0</v>
      </c>
      <c r="U110" s="1">
        <v>0</v>
      </c>
      <c r="V110" s="1">
        <v>0</v>
      </c>
      <c r="W110" s="1">
        <v>0</v>
      </c>
      <c r="X110" s="1">
        <v>0</v>
      </c>
      <c r="Y110" s="1">
        <v>0</v>
      </c>
      <c r="Z110" s="1">
        <v>0</v>
      </c>
      <c r="AA110" s="1">
        <v>0</v>
      </c>
      <c r="AB110" s="1">
        <v>0</v>
      </c>
      <c r="AC110" s="1">
        <v>0</v>
      </c>
      <c r="AD110" s="1">
        <v>0</v>
      </c>
      <c r="AE110" s="1">
        <v>0</v>
      </c>
      <c r="AF110" s="1">
        <v>0</v>
      </c>
      <c r="AG110" s="1">
        <v>0</v>
      </c>
      <c r="AH110" s="1">
        <v>0</v>
      </c>
      <c r="AI110" s="1">
        <v>0</v>
      </c>
      <c r="AJ110" s="1">
        <v>0</v>
      </c>
      <c r="AK110" s="1">
        <v>0</v>
      </c>
      <c r="AL110" s="1">
        <v>0</v>
      </c>
      <c r="AM110" s="1">
        <v>0.17978037451125961</v>
      </c>
      <c r="AN110" s="1">
        <v>0.10631925249021468</v>
      </c>
      <c r="AO110" s="1">
        <v>4.1883763577854005E-2</v>
      </c>
      <c r="AP110" s="1">
        <v>0.14957666734445918</v>
      </c>
      <c r="AQ110" s="1">
        <v>5.3742990688521008E-2</v>
      </c>
      <c r="AR110" s="1">
        <v>0.10631925249021468</v>
      </c>
      <c r="AS110" s="1">
        <v>0.17978037451125961</v>
      </c>
      <c r="AT110" s="1">
        <v>0.27567993703775562</v>
      </c>
      <c r="AU110" s="1">
        <v>0.24290699628835233</v>
      </c>
      <c r="AV110" s="1">
        <v>0.21091990535857597</v>
      </c>
      <c r="AW110" s="1">
        <v>0</v>
      </c>
      <c r="AX110" s="1">
        <v>0</v>
      </c>
      <c r="AY110" s="1">
        <v>0</v>
      </c>
      <c r="AZ110" s="1">
        <v>0</v>
      </c>
      <c r="BA110" s="1">
        <v>0</v>
      </c>
      <c r="BB110" s="1">
        <v>0</v>
      </c>
    </row>
    <row r="111" spans="1:54" x14ac:dyDescent="0.25">
      <c r="A111" s="1">
        <v>0</v>
      </c>
      <c r="B111" s="1">
        <v>0</v>
      </c>
      <c r="C111" s="1">
        <v>0</v>
      </c>
      <c r="D111" s="1">
        <v>0</v>
      </c>
      <c r="E111" s="1">
        <v>0</v>
      </c>
      <c r="F111" s="1">
        <v>0</v>
      </c>
      <c r="G111" s="1">
        <v>0</v>
      </c>
      <c r="H111" s="1">
        <v>0</v>
      </c>
      <c r="I111" s="1">
        <v>0</v>
      </c>
      <c r="J111" s="1">
        <v>0</v>
      </c>
      <c r="K111" s="1">
        <v>0</v>
      </c>
      <c r="L111" s="1">
        <v>0</v>
      </c>
      <c r="M111" s="1">
        <v>0</v>
      </c>
      <c r="N111" s="1">
        <v>0</v>
      </c>
      <c r="O111" s="1">
        <v>0</v>
      </c>
      <c r="P111" s="1">
        <v>0</v>
      </c>
      <c r="Q111" s="1">
        <v>0</v>
      </c>
      <c r="R111" s="1">
        <v>0</v>
      </c>
      <c r="S111" s="1">
        <v>0</v>
      </c>
      <c r="T111" s="1">
        <v>0</v>
      </c>
      <c r="U111" s="1">
        <v>0</v>
      </c>
      <c r="V111" s="1">
        <v>0</v>
      </c>
      <c r="W111" s="1">
        <v>0</v>
      </c>
      <c r="X111" s="1">
        <v>0</v>
      </c>
      <c r="Y111" s="1">
        <v>0</v>
      </c>
      <c r="Z111" s="1">
        <v>0</v>
      </c>
      <c r="AA111" s="1">
        <v>0</v>
      </c>
      <c r="AB111" s="1">
        <v>0</v>
      </c>
      <c r="AC111" s="1">
        <v>0</v>
      </c>
      <c r="AD111" s="1">
        <v>0</v>
      </c>
      <c r="AE111" s="1">
        <v>0</v>
      </c>
      <c r="AF111" s="1">
        <v>0</v>
      </c>
      <c r="AG111" s="1">
        <v>0</v>
      </c>
      <c r="AH111" s="1">
        <v>0</v>
      </c>
      <c r="AI111" s="1">
        <v>0</v>
      </c>
      <c r="AJ111" s="1">
        <v>0</v>
      </c>
      <c r="AK111" s="1">
        <v>0</v>
      </c>
      <c r="AL111" s="1">
        <v>0</v>
      </c>
      <c r="AM111" s="1">
        <v>0.15624366860662975</v>
      </c>
      <c r="AN111" s="1">
        <v>3.5456300807215568E-2</v>
      </c>
      <c r="AO111" s="1">
        <v>3.5456300807215568E-2</v>
      </c>
      <c r="AP111" s="1">
        <v>4.8322215461621465E-2</v>
      </c>
      <c r="AQ111" s="1">
        <v>0.10703247715478559</v>
      </c>
      <c r="AR111" s="1">
        <v>0.19086050766750806</v>
      </c>
      <c r="AS111" s="1">
        <v>0.10703247715478559</v>
      </c>
      <c r="AT111" s="1">
        <v>0.32111526851573968</v>
      </c>
      <c r="AU111" s="1">
        <v>0.28257900678349879</v>
      </c>
      <c r="AV111" s="1">
        <v>0.36064470338474175</v>
      </c>
      <c r="AW111" s="1">
        <v>0</v>
      </c>
      <c r="AX111" s="1">
        <v>0</v>
      </c>
      <c r="AY111" s="1">
        <v>0</v>
      </c>
      <c r="AZ111" s="1">
        <v>0</v>
      </c>
      <c r="BA111" s="1">
        <v>0</v>
      </c>
      <c r="BB111" s="1">
        <v>0</v>
      </c>
    </row>
    <row r="112" spans="1:54" x14ac:dyDescent="0.25">
      <c r="A112" s="1">
        <v>0</v>
      </c>
      <c r="B112" s="1">
        <v>0</v>
      </c>
      <c r="C112" s="1">
        <v>0</v>
      </c>
      <c r="D112" s="1">
        <v>0</v>
      </c>
      <c r="E112" s="1">
        <v>0</v>
      </c>
      <c r="F112" s="1">
        <v>0</v>
      </c>
      <c r="G112" s="1">
        <v>0</v>
      </c>
      <c r="H112" s="1">
        <v>0</v>
      </c>
      <c r="I112" s="1">
        <v>0</v>
      </c>
      <c r="J112" s="1">
        <v>0</v>
      </c>
      <c r="K112" s="1">
        <v>0</v>
      </c>
      <c r="L112" s="1">
        <v>0</v>
      </c>
      <c r="M112" s="1">
        <v>0</v>
      </c>
      <c r="N112" s="1">
        <v>0</v>
      </c>
      <c r="O112" s="1">
        <v>0</v>
      </c>
      <c r="P112" s="1">
        <v>0</v>
      </c>
      <c r="Q112" s="1">
        <v>0</v>
      </c>
      <c r="R112" s="1">
        <v>0</v>
      </c>
      <c r="S112" s="1">
        <v>0</v>
      </c>
      <c r="T112" s="1">
        <v>0</v>
      </c>
      <c r="U112" s="1">
        <v>0</v>
      </c>
      <c r="V112" s="1">
        <v>0</v>
      </c>
      <c r="W112" s="1">
        <v>0</v>
      </c>
      <c r="X112" s="1">
        <v>0</v>
      </c>
      <c r="Y112" s="1">
        <v>0</v>
      </c>
      <c r="Z112" s="1">
        <v>0</v>
      </c>
      <c r="AA112" s="1">
        <v>0</v>
      </c>
      <c r="AB112" s="1">
        <v>0</v>
      </c>
      <c r="AC112" s="1">
        <v>0</v>
      </c>
      <c r="AD112" s="1">
        <v>0</v>
      </c>
      <c r="AE112" s="1">
        <v>0</v>
      </c>
      <c r="AF112" s="1">
        <v>0</v>
      </c>
      <c r="AG112" s="1">
        <v>0</v>
      </c>
      <c r="AH112" s="1">
        <v>0</v>
      </c>
      <c r="AI112" s="1">
        <v>0</v>
      </c>
      <c r="AJ112" s="1">
        <v>0</v>
      </c>
      <c r="AK112" s="1">
        <v>0</v>
      </c>
      <c r="AL112" s="1">
        <v>0</v>
      </c>
      <c r="AM112" s="1">
        <v>8.6005594455932255E-2</v>
      </c>
      <c r="AN112" s="1">
        <v>6.9740663655675106E-2</v>
      </c>
      <c r="AO112" s="1">
        <v>1.4979691670709977E-2</v>
      </c>
      <c r="AP112" s="1">
        <v>6.9740663655675106E-2</v>
      </c>
      <c r="AQ112" s="1">
        <v>0.1175535711087019</v>
      </c>
      <c r="AR112" s="1">
        <v>0.13518595028853064</v>
      </c>
      <c r="AS112" s="1">
        <v>0.13518595028853064</v>
      </c>
      <c r="AT112" s="1">
        <v>0.27011412270455759</v>
      </c>
      <c r="AU112" s="1">
        <v>0.17182499248521332</v>
      </c>
      <c r="AV112" s="1">
        <v>0.35464677305101366</v>
      </c>
      <c r="AW112" s="1">
        <v>0</v>
      </c>
      <c r="AX112" s="1">
        <v>2.5000000000000001E-2</v>
      </c>
      <c r="AY112" s="1">
        <v>0</v>
      </c>
      <c r="AZ112" s="1">
        <v>2.5000000000000001E-2</v>
      </c>
      <c r="BA112" s="1">
        <v>0</v>
      </c>
      <c r="BB112" s="1">
        <v>0</v>
      </c>
    </row>
    <row r="113" spans="1:54" x14ac:dyDescent="0.25">
      <c r="A113" s="1">
        <v>0</v>
      </c>
      <c r="B113" s="1">
        <v>0</v>
      </c>
      <c r="C113" s="1">
        <v>0</v>
      </c>
      <c r="D113" s="1">
        <v>0</v>
      </c>
      <c r="E113" s="1">
        <v>0</v>
      </c>
      <c r="F113" s="1">
        <v>0</v>
      </c>
      <c r="G113" s="1">
        <v>0</v>
      </c>
      <c r="H113" s="1">
        <v>0</v>
      </c>
      <c r="I113" s="1">
        <v>0</v>
      </c>
      <c r="J113" s="1">
        <v>0</v>
      </c>
      <c r="K113" s="1">
        <v>0</v>
      </c>
      <c r="L113" s="1">
        <v>0</v>
      </c>
      <c r="M113" s="1">
        <v>0</v>
      </c>
      <c r="N113" s="1">
        <v>0</v>
      </c>
      <c r="O113" s="1">
        <v>0</v>
      </c>
      <c r="P113" s="1">
        <v>0</v>
      </c>
      <c r="Q113" s="1">
        <v>0</v>
      </c>
      <c r="R113" s="1">
        <v>0</v>
      </c>
      <c r="S113" s="1">
        <v>0</v>
      </c>
      <c r="T113" s="1">
        <v>0</v>
      </c>
      <c r="U113" s="1">
        <v>0</v>
      </c>
      <c r="V113" s="1">
        <v>0</v>
      </c>
      <c r="W113" s="1">
        <v>0</v>
      </c>
      <c r="X113" s="1">
        <v>0</v>
      </c>
      <c r="Y113" s="1">
        <v>0</v>
      </c>
      <c r="Z113" s="1">
        <v>0</v>
      </c>
      <c r="AA113" s="1">
        <v>0</v>
      </c>
      <c r="AB113" s="1">
        <v>0</v>
      </c>
      <c r="AC113" s="1">
        <v>0</v>
      </c>
      <c r="AD113" s="1">
        <v>0</v>
      </c>
      <c r="AE113" s="1">
        <v>0</v>
      </c>
      <c r="AF113" s="1">
        <v>0</v>
      </c>
      <c r="AG113" s="1">
        <v>0</v>
      </c>
      <c r="AH113" s="1">
        <v>0</v>
      </c>
      <c r="AI113" s="1">
        <v>0</v>
      </c>
      <c r="AJ113" s="1">
        <v>0</v>
      </c>
      <c r="AK113" s="1">
        <v>0</v>
      </c>
      <c r="AL113" s="1">
        <v>0</v>
      </c>
      <c r="AM113" s="1">
        <v>0.14600899196386563</v>
      </c>
      <c r="AN113" s="1">
        <v>4.1859626138616768E-2</v>
      </c>
      <c r="AO113" s="1">
        <v>4.1859626138616768E-2</v>
      </c>
      <c r="AP113" s="1">
        <v>6.1136465993508401E-3</v>
      </c>
      <c r="AQ113" s="1">
        <v>7.3382729352085119E-2</v>
      </c>
      <c r="AR113" s="1">
        <v>0.11133694110414694</v>
      </c>
      <c r="AS113" s="1">
        <v>0.11133694110414694</v>
      </c>
      <c r="AT113" s="1">
        <v>0.25566779688623287</v>
      </c>
      <c r="AU113" s="1">
        <v>0.19088097904634593</v>
      </c>
      <c r="AV113" s="1">
        <v>0.15001413047052092</v>
      </c>
      <c r="AW113" s="1">
        <v>0</v>
      </c>
      <c r="AX113" s="1">
        <v>0</v>
      </c>
      <c r="AY113" s="1">
        <v>0</v>
      </c>
      <c r="AZ113" s="1">
        <v>0</v>
      </c>
      <c r="BA113" s="1">
        <v>0</v>
      </c>
      <c r="BB113" s="1">
        <v>0</v>
      </c>
    </row>
    <row r="114" spans="1:54" x14ac:dyDescent="0.25">
      <c r="A114" s="1">
        <v>0</v>
      </c>
      <c r="B114" s="1">
        <v>0</v>
      </c>
      <c r="C114" s="1">
        <v>0</v>
      </c>
      <c r="D114" s="1">
        <v>0</v>
      </c>
      <c r="E114" s="1">
        <v>0</v>
      </c>
      <c r="F114" s="1">
        <v>0</v>
      </c>
      <c r="G114" s="1">
        <v>0</v>
      </c>
      <c r="H114" s="1">
        <v>0</v>
      </c>
      <c r="I114" s="1">
        <v>0</v>
      </c>
      <c r="J114" s="1">
        <v>0</v>
      </c>
      <c r="K114" s="1">
        <v>0</v>
      </c>
      <c r="L114" s="1">
        <v>0</v>
      </c>
      <c r="M114" s="1">
        <v>0</v>
      </c>
      <c r="N114" s="1">
        <v>0</v>
      </c>
      <c r="O114" s="1">
        <v>0</v>
      </c>
      <c r="P114" s="1">
        <v>0</v>
      </c>
      <c r="Q114" s="1">
        <v>0</v>
      </c>
      <c r="R114" s="1">
        <v>0</v>
      </c>
      <c r="S114" s="1">
        <v>0</v>
      </c>
      <c r="T114" s="1">
        <v>0</v>
      </c>
      <c r="U114" s="1">
        <v>0</v>
      </c>
      <c r="V114" s="1">
        <v>0</v>
      </c>
      <c r="W114" s="1">
        <v>0</v>
      </c>
      <c r="X114" s="1">
        <v>0</v>
      </c>
      <c r="Y114" s="1">
        <v>0</v>
      </c>
      <c r="Z114" s="1">
        <v>0</v>
      </c>
      <c r="AA114" s="1">
        <v>0</v>
      </c>
      <c r="AB114" s="1">
        <v>0</v>
      </c>
      <c r="AC114" s="1">
        <v>0</v>
      </c>
      <c r="AD114" s="1">
        <v>0</v>
      </c>
      <c r="AE114" s="1">
        <v>0</v>
      </c>
      <c r="AF114" s="1">
        <v>0</v>
      </c>
      <c r="AG114" s="1">
        <v>0</v>
      </c>
      <c r="AH114" s="1">
        <v>0</v>
      </c>
      <c r="AI114" s="1">
        <v>0</v>
      </c>
      <c r="AJ114" s="1">
        <v>0</v>
      </c>
      <c r="AK114" s="1">
        <v>0</v>
      </c>
      <c r="AL114" s="1">
        <v>0</v>
      </c>
      <c r="AM114" s="1">
        <v>9.8265635835449339E-2</v>
      </c>
      <c r="AN114" s="1">
        <v>6.1925721333396244E-2</v>
      </c>
      <c r="AO114" s="1">
        <v>6.8403102469466546E-4</v>
      </c>
      <c r="AP114" s="1">
        <v>0.13790258441350178</v>
      </c>
      <c r="AQ114" s="1">
        <v>6.0229727917384568E-2</v>
      </c>
      <c r="AR114" s="1">
        <v>6.0229727917384568E-2</v>
      </c>
      <c r="AS114" s="1">
        <v>6.0229727917384568E-2</v>
      </c>
      <c r="AT114" s="1">
        <v>0.28624149900059637</v>
      </c>
      <c r="AU114" s="1">
        <v>0.28624149900059637</v>
      </c>
      <c r="AV114" s="1">
        <v>0.19632909294904954</v>
      </c>
      <c r="AW114" s="1">
        <v>0</v>
      </c>
      <c r="AX114" s="1">
        <v>0</v>
      </c>
      <c r="AY114" s="1">
        <v>0</v>
      </c>
      <c r="AZ114" s="1">
        <v>0</v>
      </c>
      <c r="BA114" s="1">
        <v>0</v>
      </c>
      <c r="BB114" s="1">
        <v>0</v>
      </c>
    </row>
    <row r="115" spans="1:54" x14ac:dyDescent="0.25">
      <c r="A115" s="1">
        <v>0</v>
      </c>
      <c r="B115" s="1">
        <v>0</v>
      </c>
      <c r="C115" s="1">
        <v>0</v>
      </c>
      <c r="D115" s="1">
        <v>0</v>
      </c>
      <c r="E115" s="1">
        <v>0</v>
      </c>
      <c r="F115" s="1">
        <v>0</v>
      </c>
      <c r="G115" s="1">
        <v>0</v>
      </c>
      <c r="H115" s="1">
        <v>0</v>
      </c>
      <c r="I115" s="1">
        <v>0</v>
      </c>
      <c r="J115" s="1">
        <v>0</v>
      </c>
      <c r="K115" s="1">
        <v>0</v>
      </c>
      <c r="L115" s="1">
        <v>0</v>
      </c>
      <c r="M115" s="1">
        <v>0</v>
      </c>
      <c r="N115" s="1">
        <v>0</v>
      </c>
      <c r="O115" s="1">
        <v>0</v>
      </c>
      <c r="P115" s="1">
        <v>0</v>
      </c>
      <c r="Q115" s="1">
        <v>0</v>
      </c>
      <c r="R115" s="1">
        <v>0</v>
      </c>
      <c r="S115" s="1">
        <v>0</v>
      </c>
      <c r="T115" s="1">
        <v>0</v>
      </c>
      <c r="U115" s="1">
        <v>0</v>
      </c>
      <c r="V115" s="1">
        <v>0</v>
      </c>
      <c r="W115" s="1">
        <v>0</v>
      </c>
      <c r="X115" s="1">
        <v>0</v>
      </c>
      <c r="Y115" s="1">
        <v>0</v>
      </c>
      <c r="Z115" s="1">
        <v>0</v>
      </c>
      <c r="AA115" s="1">
        <v>0</v>
      </c>
      <c r="AB115" s="1">
        <v>0</v>
      </c>
      <c r="AC115" s="1">
        <v>0</v>
      </c>
      <c r="AD115" s="1">
        <v>0</v>
      </c>
      <c r="AE115" s="1">
        <v>0</v>
      </c>
      <c r="AF115" s="1">
        <v>0</v>
      </c>
      <c r="AG115" s="1">
        <v>0</v>
      </c>
      <c r="AH115" s="1">
        <v>0</v>
      </c>
      <c r="AI115" s="1">
        <v>0</v>
      </c>
      <c r="AJ115" s="1">
        <v>0</v>
      </c>
      <c r="AK115" s="1">
        <v>0</v>
      </c>
      <c r="AL115" s="1">
        <v>0</v>
      </c>
      <c r="AM115" s="1">
        <v>6.4387167150919203E-3</v>
      </c>
      <c r="AN115" s="1">
        <v>6.6603620420236601E-4</v>
      </c>
      <c r="AO115" s="1">
        <v>6.4387167150919203E-3</v>
      </c>
      <c r="AP115" s="1">
        <v>6.0229727917384568E-2</v>
      </c>
      <c r="AQ115" s="1">
        <v>2.8660105126096347E-2</v>
      </c>
      <c r="AR115" s="1">
        <v>9.2963927282995518E-2</v>
      </c>
      <c r="AS115" s="1">
        <v>5.8624262860789478E-2</v>
      </c>
      <c r="AT115" s="1">
        <v>0.27810762967640956</v>
      </c>
      <c r="AU115" s="1">
        <v>0.27810762967640956</v>
      </c>
      <c r="AV115" s="1">
        <v>0.23363932506582019</v>
      </c>
      <c r="AW115" s="1">
        <v>0</v>
      </c>
      <c r="AX115" s="1">
        <v>2.5000000000000001E-2</v>
      </c>
      <c r="AY115" s="1">
        <v>0</v>
      </c>
      <c r="AZ115" s="1">
        <v>2.5000000000000001E-2</v>
      </c>
      <c r="BA115" s="1">
        <v>0</v>
      </c>
      <c r="BB115" s="1">
        <v>0</v>
      </c>
    </row>
    <row r="116" spans="1:54" x14ac:dyDescent="0.25">
      <c r="A116" s="1">
        <v>0</v>
      </c>
      <c r="B116" s="1">
        <v>0</v>
      </c>
      <c r="C116" s="1">
        <v>0</v>
      </c>
      <c r="D116" s="1">
        <v>0</v>
      </c>
      <c r="E116" s="1">
        <v>0</v>
      </c>
      <c r="F116" s="1">
        <v>0</v>
      </c>
      <c r="G116" s="1">
        <v>0</v>
      </c>
      <c r="H116" s="1">
        <v>0</v>
      </c>
      <c r="I116" s="1">
        <v>0</v>
      </c>
      <c r="J116" s="1">
        <v>0</v>
      </c>
      <c r="K116" s="1">
        <v>0</v>
      </c>
      <c r="L116" s="1">
        <v>0</v>
      </c>
      <c r="M116" s="1">
        <v>0</v>
      </c>
      <c r="N116" s="1">
        <v>0</v>
      </c>
      <c r="O116" s="1">
        <v>0</v>
      </c>
      <c r="P116" s="1">
        <v>0</v>
      </c>
      <c r="Q116" s="1">
        <v>0</v>
      </c>
      <c r="R116" s="1">
        <v>0</v>
      </c>
      <c r="S116" s="1">
        <v>0</v>
      </c>
      <c r="T116" s="1">
        <v>0</v>
      </c>
      <c r="U116" s="1">
        <v>0</v>
      </c>
      <c r="V116" s="1">
        <v>0</v>
      </c>
      <c r="W116" s="1">
        <v>0</v>
      </c>
      <c r="X116" s="1">
        <v>0</v>
      </c>
      <c r="Y116" s="1">
        <v>0</v>
      </c>
      <c r="Z116" s="1">
        <v>0</v>
      </c>
      <c r="AA116" s="1">
        <v>0</v>
      </c>
      <c r="AB116" s="1">
        <v>0</v>
      </c>
      <c r="AC116" s="1">
        <v>0</v>
      </c>
      <c r="AD116" s="1">
        <v>0</v>
      </c>
      <c r="AE116" s="1">
        <v>0</v>
      </c>
      <c r="AF116" s="1">
        <v>0</v>
      </c>
      <c r="AG116" s="1">
        <v>0</v>
      </c>
      <c r="AH116" s="1">
        <v>0</v>
      </c>
      <c r="AI116" s="1">
        <v>0</v>
      </c>
      <c r="AJ116" s="1">
        <v>0</v>
      </c>
      <c r="AK116" s="1">
        <v>0</v>
      </c>
      <c r="AL116" s="1">
        <v>0</v>
      </c>
      <c r="AM116" s="1">
        <v>2.2831198299959637E-2</v>
      </c>
      <c r="AN116" s="1">
        <v>2.2989722138142647E-3</v>
      </c>
      <c r="AO116" s="1">
        <v>0</v>
      </c>
      <c r="AP116" s="1">
        <v>2.2989722138142647E-3</v>
      </c>
      <c r="AQ116" s="1">
        <v>6.2348314063438104E-2</v>
      </c>
      <c r="AR116" s="1">
        <v>9.4650014245247882E-2</v>
      </c>
      <c r="AS116" s="1">
        <v>5.2183744669880794E-2</v>
      </c>
      <c r="AT116" s="1">
        <v>0.21506738473838527</v>
      </c>
      <c r="AU116" s="1">
        <v>0.21506738473838527</v>
      </c>
      <c r="AV116" s="1">
        <v>0.46226726033645082</v>
      </c>
      <c r="AW116" s="1">
        <v>3.9621535850080825E-2</v>
      </c>
      <c r="AX116" s="1">
        <v>0.33984832263153075</v>
      </c>
      <c r="AY116" s="1">
        <v>0.19905007773821803</v>
      </c>
      <c r="AZ116" s="1">
        <v>0.42362141874657633</v>
      </c>
      <c r="BA116" s="1">
        <v>0</v>
      </c>
      <c r="BB116" s="1">
        <v>0</v>
      </c>
    </row>
    <row r="117" spans="1:54" x14ac:dyDescent="0.25">
      <c r="A117" s="1">
        <v>0</v>
      </c>
      <c r="B117" s="1">
        <v>0</v>
      </c>
      <c r="C117" s="1">
        <v>0</v>
      </c>
      <c r="D117" s="1">
        <v>0</v>
      </c>
      <c r="E117" s="1">
        <v>0</v>
      </c>
      <c r="F117" s="1">
        <v>0</v>
      </c>
      <c r="G117" s="1">
        <v>0</v>
      </c>
      <c r="H117" s="1">
        <v>0</v>
      </c>
      <c r="I117" s="1">
        <v>0</v>
      </c>
      <c r="J117" s="1">
        <v>0</v>
      </c>
      <c r="K117" s="1">
        <v>0</v>
      </c>
      <c r="L117" s="1">
        <v>0</v>
      </c>
      <c r="M117" s="1">
        <v>0</v>
      </c>
      <c r="N117" s="1">
        <v>0</v>
      </c>
      <c r="O117" s="1">
        <v>0</v>
      </c>
      <c r="P117" s="1">
        <v>0</v>
      </c>
      <c r="Q117" s="1">
        <v>0</v>
      </c>
      <c r="R117" s="1">
        <v>0</v>
      </c>
      <c r="S117" s="1">
        <v>0</v>
      </c>
      <c r="T117" s="1">
        <v>0</v>
      </c>
      <c r="U117" s="1">
        <v>0</v>
      </c>
      <c r="V117" s="1">
        <v>0</v>
      </c>
      <c r="W117" s="1">
        <v>0</v>
      </c>
      <c r="X117" s="1">
        <v>0</v>
      </c>
      <c r="Y117" s="1">
        <v>0</v>
      </c>
      <c r="Z117" s="1">
        <v>0</v>
      </c>
      <c r="AA117" s="1">
        <v>0</v>
      </c>
      <c r="AB117" s="1">
        <v>0</v>
      </c>
      <c r="AC117" s="1">
        <v>0</v>
      </c>
      <c r="AD117" s="1">
        <v>0</v>
      </c>
      <c r="AE117" s="1">
        <v>0</v>
      </c>
      <c r="AF117" s="1">
        <v>0</v>
      </c>
      <c r="AG117" s="1">
        <v>0</v>
      </c>
      <c r="AH117" s="1">
        <v>0</v>
      </c>
      <c r="AI117" s="1">
        <v>0</v>
      </c>
      <c r="AJ117" s="1">
        <v>0</v>
      </c>
      <c r="AK117" s="1">
        <v>0</v>
      </c>
      <c r="AL117" s="1">
        <v>0</v>
      </c>
      <c r="AM117" s="1">
        <v>6.6739511177734578E-2</v>
      </c>
      <c r="AN117" s="1">
        <v>2.5285785444617882E-3</v>
      </c>
      <c r="AO117" s="1">
        <v>6.6739511177734578E-2</v>
      </c>
      <c r="AP117" s="1">
        <v>2.5285785444617882E-3</v>
      </c>
      <c r="AQ117" s="1">
        <v>7.4275793503491117E-2</v>
      </c>
      <c r="AR117" s="1">
        <v>0.10927167364863954</v>
      </c>
      <c r="AS117" s="1">
        <v>9.2205947137718458E-2</v>
      </c>
      <c r="AT117" s="1">
        <v>0.30378087068641468</v>
      </c>
      <c r="AU117" s="1">
        <v>0.40048420613599456</v>
      </c>
      <c r="AV117" s="1">
        <v>0.35707817886502946</v>
      </c>
      <c r="AW117" s="1">
        <v>0.15436111775602179</v>
      </c>
      <c r="AX117" s="1">
        <v>0.39488631499457805</v>
      </c>
      <c r="AY117" s="1">
        <v>0.29144828311118554</v>
      </c>
      <c r="AZ117" s="1">
        <v>0.49166583909879069</v>
      </c>
      <c r="BA117" s="1">
        <v>0</v>
      </c>
      <c r="BB117" s="1">
        <v>0</v>
      </c>
    </row>
    <row r="118" spans="1:54" x14ac:dyDescent="0.25">
      <c r="A118" s="1">
        <v>0</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0.100047261278157</v>
      </c>
      <c r="AR118" s="1">
        <v>0.10956958883344792</v>
      </c>
      <c r="AS118" s="1">
        <v>0.100047261278157</v>
      </c>
      <c r="AT118" s="1">
        <v>0.28700069192493372</v>
      </c>
      <c r="AU118" s="1">
        <v>0.38902300708594373</v>
      </c>
      <c r="AV118" s="1">
        <v>0.36059955464240856</v>
      </c>
      <c r="AW118" s="1">
        <v>0.15494528896372173</v>
      </c>
      <c r="AX118" s="1">
        <v>0.39973448612491369</v>
      </c>
      <c r="AY118" s="1">
        <v>0.27315838941824522</v>
      </c>
      <c r="AZ118" s="1">
        <v>0.46096701026141229</v>
      </c>
      <c r="BA118" s="1">
        <v>0</v>
      </c>
      <c r="BB118" s="1">
        <v>0</v>
      </c>
    </row>
    <row r="119" spans="1:54" x14ac:dyDescent="0.25">
      <c r="A119" s="1">
        <v>0</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4.6955220239447149E-2</v>
      </c>
      <c r="AR119" s="1">
        <v>7.8014525430403325E-2</v>
      </c>
      <c r="AS119" s="1">
        <v>9.9751951415586571E-2</v>
      </c>
      <c r="AT119" s="1">
        <v>0.19784208320951069</v>
      </c>
      <c r="AU119" s="1">
        <v>0.32728831377726264</v>
      </c>
      <c r="AV119" s="1">
        <v>0.30835730716687193</v>
      </c>
      <c r="AW119" s="1">
        <v>0.15653733844069317</v>
      </c>
      <c r="AX119" s="1">
        <v>0.35913474219996777</v>
      </c>
      <c r="AY119" s="1">
        <v>0.23405200619915822</v>
      </c>
      <c r="AZ119" s="1">
        <v>0.4173574102957347</v>
      </c>
      <c r="BA119" s="1">
        <v>0</v>
      </c>
      <c r="BB119" s="1">
        <v>0</v>
      </c>
    </row>
    <row r="120" spans="1:54" x14ac:dyDescent="0.25">
      <c r="A120" s="1">
        <v>0</v>
      </c>
      <c r="B120" s="1">
        <v>0</v>
      </c>
      <c r="C120" s="1">
        <v>0</v>
      </c>
      <c r="D120" s="1">
        <v>0</v>
      </c>
      <c r="E120" s="1">
        <v>0</v>
      </c>
      <c r="F120" s="1">
        <v>0</v>
      </c>
      <c r="G120" s="1">
        <v>0</v>
      </c>
      <c r="H120" s="1">
        <v>0</v>
      </c>
      <c r="I120" s="1">
        <v>0</v>
      </c>
      <c r="J120" s="1">
        <v>0</v>
      </c>
      <c r="K120" s="1">
        <v>0</v>
      </c>
      <c r="L120" s="1">
        <v>0</v>
      </c>
      <c r="M120" s="1">
        <v>0</v>
      </c>
      <c r="N120" s="1">
        <v>0</v>
      </c>
      <c r="O120" s="1">
        <v>0</v>
      </c>
      <c r="P120" s="1">
        <v>0</v>
      </c>
      <c r="Q120" s="1">
        <v>0</v>
      </c>
      <c r="R120" s="1">
        <v>0</v>
      </c>
      <c r="S120" s="1">
        <v>0</v>
      </c>
      <c r="T120" s="1">
        <v>0</v>
      </c>
      <c r="U120" s="1">
        <v>0</v>
      </c>
      <c r="V120" s="1">
        <v>0</v>
      </c>
      <c r="W120" s="1">
        <v>0</v>
      </c>
      <c r="X120" s="1">
        <v>0</v>
      </c>
      <c r="Y120" s="1">
        <v>0</v>
      </c>
      <c r="Z120" s="1">
        <v>0</v>
      </c>
      <c r="AA120" s="1">
        <v>0</v>
      </c>
      <c r="AB120" s="1">
        <v>0</v>
      </c>
      <c r="AC120" s="1">
        <v>0</v>
      </c>
      <c r="AD120" s="1">
        <v>0</v>
      </c>
      <c r="AE120" s="1">
        <v>0</v>
      </c>
      <c r="AF120" s="1">
        <v>0</v>
      </c>
      <c r="AG120" s="1">
        <v>0</v>
      </c>
      <c r="AH120" s="1">
        <v>0</v>
      </c>
      <c r="AI120" s="1">
        <v>0</v>
      </c>
      <c r="AJ120" s="1">
        <v>0</v>
      </c>
      <c r="AK120" s="1">
        <v>0</v>
      </c>
      <c r="AL120" s="1">
        <v>0</v>
      </c>
      <c r="AM120" s="1">
        <v>0</v>
      </c>
      <c r="AN120" s="1">
        <v>0</v>
      </c>
      <c r="AO120" s="1">
        <v>0</v>
      </c>
      <c r="AP120" s="1">
        <v>0</v>
      </c>
      <c r="AQ120" s="1">
        <v>7.492246533367608E-2</v>
      </c>
      <c r="AR120" s="1">
        <v>0.1335932546915839</v>
      </c>
      <c r="AS120" s="1">
        <v>9.1152577029348092E-2</v>
      </c>
      <c r="AT120" s="1">
        <v>0.24306335920634536</v>
      </c>
      <c r="AU120" s="1">
        <v>0.34023920849271549</v>
      </c>
      <c r="AV120" s="1">
        <v>0.29106082863023497</v>
      </c>
      <c r="AW120" s="1">
        <v>0.10784029066412881</v>
      </c>
      <c r="AX120" s="1">
        <v>0.39053176407728118</v>
      </c>
      <c r="AY120" s="1">
        <v>0.24306335920634536</v>
      </c>
      <c r="AZ120" s="1">
        <v>0.43154961661809077</v>
      </c>
      <c r="BA120" s="1">
        <v>0</v>
      </c>
      <c r="BB120" s="1">
        <v>0</v>
      </c>
    </row>
    <row r="121" spans="1:54" x14ac:dyDescent="0.25">
      <c r="A121" s="1">
        <v>0</v>
      </c>
      <c r="B121" s="1">
        <v>0</v>
      </c>
      <c r="C121" s="1">
        <v>0</v>
      </c>
      <c r="D121" s="1">
        <v>0</v>
      </c>
      <c r="E121" s="1">
        <v>0</v>
      </c>
      <c r="F121" s="1">
        <v>0</v>
      </c>
      <c r="G121" s="1">
        <v>0</v>
      </c>
      <c r="H121" s="1">
        <v>0</v>
      </c>
      <c r="I121" s="1">
        <v>0</v>
      </c>
      <c r="J121" s="1">
        <v>0</v>
      </c>
      <c r="K121" s="1">
        <v>0</v>
      </c>
      <c r="L121" s="1">
        <v>0</v>
      </c>
      <c r="M121" s="1">
        <v>0</v>
      </c>
      <c r="N121" s="1">
        <v>0</v>
      </c>
      <c r="O121" s="1">
        <v>0</v>
      </c>
      <c r="P121" s="1">
        <v>0</v>
      </c>
      <c r="Q121" s="1">
        <v>0</v>
      </c>
      <c r="R121" s="1">
        <v>0</v>
      </c>
      <c r="S121" s="1">
        <v>0</v>
      </c>
      <c r="T121" s="1">
        <v>0</v>
      </c>
      <c r="U121" s="1">
        <v>0</v>
      </c>
      <c r="V121" s="1">
        <v>0</v>
      </c>
      <c r="W121" s="1">
        <v>0</v>
      </c>
      <c r="X121" s="1">
        <v>0</v>
      </c>
      <c r="Y121" s="1">
        <v>0</v>
      </c>
      <c r="Z121" s="1">
        <v>0</v>
      </c>
      <c r="AA121" s="1">
        <v>0</v>
      </c>
      <c r="AB121" s="1">
        <v>0</v>
      </c>
      <c r="AC121" s="1">
        <v>0</v>
      </c>
      <c r="AD121" s="1">
        <v>0</v>
      </c>
      <c r="AE121" s="1">
        <v>0</v>
      </c>
      <c r="AF121" s="1">
        <v>0</v>
      </c>
      <c r="AG121" s="1">
        <v>0</v>
      </c>
      <c r="AH121" s="1">
        <v>0</v>
      </c>
      <c r="AI121" s="1">
        <v>0</v>
      </c>
      <c r="AJ121" s="1">
        <v>0</v>
      </c>
      <c r="AK121" s="1">
        <v>0</v>
      </c>
      <c r="AL121" s="1">
        <v>0</v>
      </c>
      <c r="AM121" s="1">
        <v>0</v>
      </c>
      <c r="AN121" s="1">
        <v>0</v>
      </c>
      <c r="AO121" s="1">
        <v>0</v>
      </c>
      <c r="AP121" s="1">
        <v>0</v>
      </c>
      <c r="AQ121" s="1">
        <v>9.784183851599948E-2</v>
      </c>
      <c r="AR121" s="1">
        <v>0.10751669597964442</v>
      </c>
      <c r="AS121" s="1">
        <v>6.9788685987182686E-2</v>
      </c>
      <c r="AT121" s="1">
        <v>0.27685108912512524</v>
      </c>
      <c r="AU121" s="1">
        <v>0.34557966443111487</v>
      </c>
      <c r="AV121" s="1">
        <v>0.25449478813384685</v>
      </c>
      <c r="AW121" s="1">
        <v>0.13913721049893168</v>
      </c>
      <c r="AX121" s="1">
        <v>0.35027642653839797</v>
      </c>
      <c r="AY121" s="1">
        <v>0.18103763855703892</v>
      </c>
      <c r="AZ121" s="1">
        <v>0.39810466870318573</v>
      </c>
      <c r="BA121" s="1">
        <v>0</v>
      </c>
      <c r="BB121" s="1">
        <v>0</v>
      </c>
    </row>
    <row r="122" spans="1:54" x14ac:dyDescent="0.25">
      <c r="A122" s="1">
        <v>0</v>
      </c>
      <c r="B122" s="1">
        <v>0</v>
      </c>
      <c r="C122" s="1">
        <v>0</v>
      </c>
      <c r="D122" s="1">
        <v>0</v>
      </c>
      <c r="E122" s="1">
        <v>0</v>
      </c>
      <c r="F122" s="1">
        <v>0</v>
      </c>
      <c r="G122" s="1">
        <v>0</v>
      </c>
      <c r="H122" s="1">
        <v>0</v>
      </c>
      <c r="I122" s="1">
        <v>0</v>
      </c>
      <c r="J122" s="1">
        <v>0</v>
      </c>
      <c r="K122" s="1">
        <v>0</v>
      </c>
      <c r="L122" s="1">
        <v>0</v>
      </c>
      <c r="M122" s="1">
        <v>0</v>
      </c>
      <c r="N122" s="1">
        <v>0</v>
      </c>
      <c r="O122" s="1">
        <v>0</v>
      </c>
      <c r="P122" s="1">
        <v>0</v>
      </c>
      <c r="Q122" s="1">
        <v>0</v>
      </c>
      <c r="R122" s="1">
        <v>0</v>
      </c>
      <c r="S122" s="1">
        <v>0</v>
      </c>
      <c r="T122" s="1">
        <v>0</v>
      </c>
      <c r="U122" s="1">
        <v>0</v>
      </c>
      <c r="V122" s="1">
        <v>0</v>
      </c>
      <c r="W122" s="1">
        <v>0</v>
      </c>
      <c r="X122" s="1">
        <v>0</v>
      </c>
      <c r="Y122" s="1">
        <v>0</v>
      </c>
      <c r="Z122" s="1">
        <v>0</v>
      </c>
      <c r="AA122" s="1">
        <v>0</v>
      </c>
      <c r="AB122" s="1">
        <v>0</v>
      </c>
      <c r="AC122" s="1">
        <v>0</v>
      </c>
      <c r="AD122" s="1">
        <v>0</v>
      </c>
      <c r="AE122" s="1">
        <v>0</v>
      </c>
      <c r="AF122" s="1">
        <v>0</v>
      </c>
      <c r="AG122" s="1">
        <v>0</v>
      </c>
      <c r="AH122" s="1">
        <v>0</v>
      </c>
      <c r="AI122" s="1">
        <v>0</v>
      </c>
      <c r="AJ122" s="1">
        <v>0</v>
      </c>
      <c r="AK122" s="1">
        <v>0</v>
      </c>
      <c r="AL122" s="1">
        <v>0</v>
      </c>
      <c r="AM122" s="1">
        <v>0</v>
      </c>
      <c r="AN122" s="1">
        <v>0</v>
      </c>
      <c r="AO122" s="1">
        <v>0</v>
      </c>
      <c r="AP122" s="1">
        <v>0</v>
      </c>
      <c r="AQ122" s="1">
        <v>5.7011813463368699E-2</v>
      </c>
      <c r="AR122" s="1">
        <v>8.4008699803161169E-2</v>
      </c>
      <c r="AS122" s="1">
        <v>5.7011813463368699E-2</v>
      </c>
      <c r="AT122" s="1">
        <v>0.11289059974974358</v>
      </c>
      <c r="AU122" s="1">
        <v>0.25844363528218262</v>
      </c>
      <c r="AV122" s="1">
        <v>0.31127502739112911</v>
      </c>
      <c r="AW122" s="1">
        <v>8.4008699803161169E-2</v>
      </c>
      <c r="AX122" s="1">
        <v>0.29345487384059465</v>
      </c>
      <c r="AY122" s="1">
        <v>0.17488035678434621</v>
      </c>
      <c r="AZ122" s="1">
        <v>0.40341882290479214</v>
      </c>
      <c r="BA122" s="1">
        <v>0</v>
      </c>
      <c r="BB122" s="1">
        <v>0</v>
      </c>
    </row>
    <row r="123" spans="1:54" x14ac:dyDescent="0.25">
      <c r="A123" s="1">
        <v>0</v>
      </c>
      <c r="B123" s="1">
        <v>0</v>
      </c>
      <c r="C123" s="1">
        <v>0</v>
      </c>
      <c r="D123" s="1">
        <v>0</v>
      </c>
      <c r="E123" s="1">
        <v>0</v>
      </c>
      <c r="F123" s="1">
        <v>0</v>
      </c>
      <c r="G123" s="1">
        <v>0</v>
      </c>
      <c r="H123" s="1">
        <v>0</v>
      </c>
      <c r="I123" s="1">
        <v>0</v>
      </c>
      <c r="J123" s="1">
        <v>0</v>
      </c>
      <c r="K123" s="1">
        <v>0</v>
      </c>
      <c r="L123" s="1">
        <v>0</v>
      </c>
      <c r="M123" s="1">
        <v>0</v>
      </c>
      <c r="N123" s="1">
        <v>0</v>
      </c>
      <c r="O123" s="1">
        <v>0</v>
      </c>
      <c r="P123" s="1">
        <v>0</v>
      </c>
      <c r="Q123" s="1">
        <v>0</v>
      </c>
      <c r="R123" s="1">
        <v>0</v>
      </c>
      <c r="S123" s="1">
        <v>0</v>
      </c>
      <c r="T123" s="1">
        <v>0</v>
      </c>
      <c r="U123" s="1">
        <v>0</v>
      </c>
      <c r="V123" s="1">
        <v>0</v>
      </c>
      <c r="W123" s="1">
        <v>0</v>
      </c>
      <c r="X123" s="1">
        <v>0</v>
      </c>
      <c r="Y123" s="1">
        <v>0</v>
      </c>
      <c r="Z123" s="1">
        <v>0</v>
      </c>
      <c r="AA123" s="1">
        <v>0</v>
      </c>
      <c r="AB123" s="1">
        <v>0</v>
      </c>
      <c r="AC123" s="1">
        <v>0</v>
      </c>
      <c r="AD123" s="1">
        <v>0</v>
      </c>
      <c r="AE123" s="1">
        <v>0</v>
      </c>
      <c r="AF123" s="1">
        <v>0</v>
      </c>
      <c r="AG123" s="1">
        <v>0</v>
      </c>
      <c r="AH123" s="1">
        <v>0</v>
      </c>
      <c r="AI123" s="1">
        <v>0</v>
      </c>
      <c r="AJ123" s="1">
        <v>0</v>
      </c>
      <c r="AK123" s="1">
        <v>0</v>
      </c>
      <c r="AL123" s="1">
        <v>0</v>
      </c>
      <c r="AM123" s="1">
        <v>0</v>
      </c>
      <c r="AN123" s="1">
        <v>0</v>
      </c>
      <c r="AO123" s="1">
        <v>0</v>
      </c>
      <c r="AP123" s="1">
        <v>0</v>
      </c>
      <c r="AQ123" s="1">
        <v>8.7590335312847212E-2</v>
      </c>
      <c r="AR123" s="1">
        <v>4.6289031081895804E-2</v>
      </c>
      <c r="AS123" s="1">
        <v>5.165564975932865E-4</v>
      </c>
      <c r="AT123" s="1">
        <v>0.16584179165458157</v>
      </c>
      <c r="AU123" s="1">
        <v>0.28819522424781008</v>
      </c>
      <c r="AV123" s="1">
        <v>0.3827307349337592</v>
      </c>
      <c r="AW123" s="1">
        <v>7.3222759907988322E-2</v>
      </c>
      <c r="AX123" s="1">
        <v>0.26996706063129805</v>
      </c>
      <c r="AY123" s="1">
        <v>0.14947072872076794</v>
      </c>
      <c r="AZ123" s="1">
        <v>0.34424742308761891</v>
      </c>
      <c r="BA123" s="1">
        <v>0</v>
      </c>
      <c r="BB123" s="1">
        <v>0</v>
      </c>
    </row>
    <row r="124" spans="1:54" x14ac:dyDescent="0.25">
      <c r="A124" s="1">
        <v>0</v>
      </c>
      <c r="B124" s="1">
        <v>0</v>
      </c>
      <c r="C124" s="1">
        <v>0</v>
      </c>
      <c r="D124" s="1">
        <v>0</v>
      </c>
      <c r="E124" s="1">
        <v>0</v>
      </c>
      <c r="F124" s="1">
        <v>0</v>
      </c>
      <c r="G124" s="1">
        <v>0</v>
      </c>
      <c r="H124" s="1">
        <v>0</v>
      </c>
      <c r="I124" s="1">
        <v>0</v>
      </c>
      <c r="J124" s="1">
        <v>0</v>
      </c>
      <c r="K124" s="1">
        <v>0</v>
      </c>
      <c r="L124" s="1">
        <v>0</v>
      </c>
      <c r="M124" s="1">
        <v>0</v>
      </c>
      <c r="N124" s="1">
        <v>0</v>
      </c>
      <c r="O124" s="1">
        <v>0</v>
      </c>
      <c r="P124" s="1">
        <v>0</v>
      </c>
      <c r="Q124" s="1">
        <v>0</v>
      </c>
      <c r="R124" s="1">
        <v>0</v>
      </c>
      <c r="S124" s="1">
        <v>0</v>
      </c>
      <c r="T124" s="1">
        <v>0</v>
      </c>
      <c r="U124" s="1">
        <v>0</v>
      </c>
      <c r="V124" s="1">
        <v>0</v>
      </c>
      <c r="W124" s="1">
        <v>0</v>
      </c>
      <c r="X124" s="1">
        <v>0</v>
      </c>
      <c r="Y124" s="1">
        <v>0</v>
      </c>
      <c r="Z124" s="1">
        <v>0</v>
      </c>
      <c r="AA124" s="1">
        <v>0</v>
      </c>
      <c r="AB124" s="1">
        <v>0</v>
      </c>
      <c r="AC124" s="1">
        <v>0</v>
      </c>
      <c r="AD124" s="1">
        <v>0</v>
      </c>
      <c r="AE124" s="1">
        <v>0</v>
      </c>
      <c r="AF124" s="1">
        <v>0</v>
      </c>
      <c r="AG124" s="1">
        <v>0</v>
      </c>
      <c r="AH124" s="1">
        <v>0</v>
      </c>
      <c r="AI124" s="1">
        <v>0</v>
      </c>
      <c r="AJ124" s="1">
        <v>0</v>
      </c>
      <c r="AK124" s="1">
        <v>0</v>
      </c>
      <c r="AL124" s="1">
        <v>0</v>
      </c>
      <c r="AM124" s="1">
        <v>0</v>
      </c>
      <c r="AN124" s="1">
        <v>0</v>
      </c>
      <c r="AO124" s="1">
        <v>0</v>
      </c>
      <c r="AP124" s="1">
        <v>0</v>
      </c>
      <c r="AQ124" s="1">
        <v>1.4287668426975403E-2</v>
      </c>
      <c r="AR124" s="1">
        <v>5.1730829486273444E-2</v>
      </c>
      <c r="AS124" s="1">
        <v>9.8043176360591011E-2</v>
      </c>
      <c r="AT124" s="1">
        <v>0.11473351393859565</v>
      </c>
      <c r="AU124" s="1">
        <v>0.43249642725217141</v>
      </c>
      <c r="AV124" s="1">
        <v>0.30390711351567345</v>
      </c>
      <c r="AW124" s="1">
        <v>6.6443461202895571E-2</v>
      </c>
      <c r="AX124" s="1">
        <v>0.30390711351567345</v>
      </c>
      <c r="AY124" s="1">
        <v>0.26337942508130352</v>
      </c>
      <c r="AZ124" s="1">
        <v>0.43249642725217141</v>
      </c>
      <c r="BA124" s="1">
        <v>0</v>
      </c>
      <c r="BB124" s="1">
        <v>0</v>
      </c>
    </row>
    <row r="125" spans="1:54" x14ac:dyDescent="0.25">
      <c r="A125" s="1">
        <v>0</v>
      </c>
      <c r="B125" s="1">
        <v>0</v>
      </c>
      <c r="C125" s="1">
        <v>0</v>
      </c>
      <c r="D125" s="1">
        <v>0</v>
      </c>
      <c r="E125" s="1">
        <v>0</v>
      </c>
      <c r="F125" s="1">
        <v>0</v>
      </c>
      <c r="G125" s="1">
        <v>0</v>
      </c>
      <c r="H125" s="1">
        <v>0</v>
      </c>
      <c r="I125" s="1">
        <v>0</v>
      </c>
      <c r="J125" s="1">
        <v>0</v>
      </c>
      <c r="K125" s="1">
        <v>0</v>
      </c>
      <c r="L125" s="1">
        <v>0</v>
      </c>
      <c r="M125" s="1">
        <v>0</v>
      </c>
      <c r="N125" s="1">
        <v>0</v>
      </c>
      <c r="O125" s="1">
        <v>0</v>
      </c>
      <c r="P125" s="1">
        <v>0</v>
      </c>
      <c r="Q125" s="1">
        <v>0</v>
      </c>
      <c r="R125" s="1">
        <v>0</v>
      </c>
      <c r="S125" s="1">
        <v>0</v>
      </c>
      <c r="T125" s="1">
        <v>0</v>
      </c>
      <c r="U125" s="1">
        <v>0</v>
      </c>
      <c r="V125" s="1">
        <v>0</v>
      </c>
      <c r="W125" s="1">
        <v>0</v>
      </c>
      <c r="X125" s="1">
        <v>0</v>
      </c>
      <c r="Y125" s="1">
        <v>0</v>
      </c>
      <c r="Z125" s="1">
        <v>0</v>
      </c>
      <c r="AA125" s="1">
        <v>0</v>
      </c>
      <c r="AB125" s="1">
        <v>0</v>
      </c>
      <c r="AC125" s="1">
        <v>0</v>
      </c>
      <c r="AD125" s="1">
        <v>0</v>
      </c>
      <c r="AE125" s="1">
        <v>0</v>
      </c>
      <c r="AF125" s="1">
        <v>0</v>
      </c>
      <c r="AG125" s="1">
        <v>0</v>
      </c>
      <c r="AH125" s="1">
        <v>0</v>
      </c>
      <c r="AI125" s="1">
        <v>0</v>
      </c>
      <c r="AJ125" s="1">
        <v>0</v>
      </c>
      <c r="AK125" s="1">
        <v>0</v>
      </c>
      <c r="AL125" s="1">
        <v>0</v>
      </c>
      <c r="AM125" s="1">
        <v>0</v>
      </c>
      <c r="AN125" s="1">
        <v>0</v>
      </c>
      <c r="AO125" s="1">
        <v>0</v>
      </c>
      <c r="AP125" s="1">
        <v>0</v>
      </c>
      <c r="AQ125" s="1">
        <v>4.5371992341994016E-2</v>
      </c>
      <c r="AR125" s="1">
        <v>4.5371992341994016E-2</v>
      </c>
      <c r="AS125" s="1">
        <v>4.5371992341994016E-2</v>
      </c>
      <c r="AT125" s="1">
        <v>0.11772517430710816</v>
      </c>
      <c r="AU125" s="1">
        <v>0.22457614358043143</v>
      </c>
      <c r="AV125" s="1">
        <v>0.18013864805205659</v>
      </c>
      <c r="AW125" s="1">
        <v>0.11772517430710816</v>
      </c>
      <c r="AX125" s="1">
        <v>0.22457614358043143</v>
      </c>
      <c r="AY125" s="1">
        <v>0.15872543637962866</v>
      </c>
      <c r="AZ125" s="1">
        <v>0.29487312822864498</v>
      </c>
      <c r="BA125" s="1">
        <v>0</v>
      </c>
      <c r="BB125" s="1">
        <v>0</v>
      </c>
    </row>
    <row r="126" spans="1:54" x14ac:dyDescent="0.25">
      <c r="A126" s="1">
        <v>0</v>
      </c>
      <c r="B126" s="1">
        <v>0</v>
      </c>
      <c r="C126" s="1">
        <v>0</v>
      </c>
      <c r="D126" s="1">
        <v>0</v>
      </c>
      <c r="E126" s="1">
        <v>0</v>
      </c>
      <c r="F126" s="1">
        <v>0</v>
      </c>
      <c r="G126" s="1">
        <v>0</v>
      </c>
      <c r="H126" s="1">
        <v>0</v>
      </c>
      <c r="I126" s="1">
        <v>0</v>
      </c>
      <c r="J126" s="1">
        <v>0</v>
      </c>
      <c r="K126" s="1">
        <v>0</v>
      </c>
      <c r="L126" s="1">
        <v>0</v>
      </c>
      <c r="M126" s="1">
        <v>0</v>
      </c>
      <c r="N126" s="1">
        <v>0</v>
      </c>
      <c r="O126" s="1">
        <v>0</v>
      </c>
      <c r="P126" s="1">
        <v>0</v>
      </c>
      <c r="Q126" s="1">
        <v>0</v>
      </c>
      <c r="R126" s="1">
        <v>0</v>
      </c>
      <c r="S126" s="1">
        <v>0</v>
      </c>
      <c r="T126" s="1">
        <v>0</v>
      </c>
      <c r="U126" s="1">
        <v>0</v>
      </c>
      <c r="V126" s="1">
        <v>0</v>
      </c>
      <c r="W126" s="1">
        <v>0</v>
      </c>
      <c r="X126" s="1">
        <v>0</v>
      </c>
      <c r="Y126" s="1">
        <v>0</v>
      </c>
      <c r="Z126" s="1">
        <v>0</v>
      </c>
      <c r="AA126" s="1">
        <v>0</v>
      </c>
      <c r="AB126" s="1">
        <v>0</v>
      </c>
      <c r="AC126" s="1">
        <v>0</v>
      </c>
      <c r="AD126" s="1">
        <v>0</v>
      </c>
      <c r="AE126" s="1">
        <v>0</v>
      </c>
      <c r="AF126" s="1">
        <v>0</v>
      </c>
      <c r="AG126" s="1">
        <v>0</v>
      </c>
      <c r="AH126" s="1">
        <v>0</v>
      </c>
      <c r="AI126" s="1">
        <v>0</v>
      </c>
      <c r="AJ126" s="1">
        <v>0</v>
      </c>
      <c r="AK126" s="1">
        <v>0</v>
      </c>
      <c r="AL126" s="1">
        <v>0</v>
      </c>
      <c r="AM126" s="1">
        <v>0</v>
      </c>
      <c r="AN126" s="1">
        <v>0</v>
      </c>
      <c r="AO126" s="1">
        <v>0</v>
      </c>
      <c r="AP126" s="1">
        <v>0</v>
      </c>
      <c r="AQ126" s="1">
        <v>2.9434517445787789E-2</v>
      </c>
      <c r="AR126" s="1">
        <v>4.4137440057914368E-2</v>
      </c>
      <c r="AS126" s="1">
        <v>0.15424628678790975</v>
      </c>
      <c r="AT126" s="1">
        <v>6.0229727917384568E-2</v>
      </c>
      <c r="AU126" s="1">
        <v>0.26309823725148407</v>
      </c>
      <c r="AV126" s="1">
        <v>0.30980730160820835</v>
      </c>
      <c r="AW126" s="1">
        <v>6.1925721333396244E-2</v>
      </c>
      <c r="AX126" s="1">
        <v>0.36921957010654038</v>
      </c>
      <c r="AY126" s="1">
        <v>0.18013864805205659</v>
      </c>
      <c r="AZ126" s="1">
        <v>0.27097937318129306</v>
      </c>
      <c r="BA126" s="1">
        <v>0</v>
      </c>
      <c r="BB126" s="1">
        <v>0</v>
      </c>
    </row>
    <row r="127" spans="1:54" x14ac:dyDescent="0.25">
      <c r="A127" s="1">
        <v>0</v>
      </c>
      <c r="B127" s="1">
        <v>0</v>
      </c>
      <c r="C127" s="1">
        <v>0</v>
      </c>
      <c r="D127" s="1">
        <v>0</v>
      </c>
      <c r="E127" s="1">
        <v>0</v>
      </c>
      <c r="F127" s="1">
        <v>0</v>
      </c>
      <c r="G127" s="1">
        <v>0</v>
      </c>
      <c r="H127" s="1">
        <v>0</v>
      </c>
      <c r="I127" s="1">
        <v>0</v>
      </c>
      <c r="J127" s="1">
        <v>0</v>
      </c>
      <c r="K127" s="1">
        <v>0</v>
      </c>
      <c r="L127" s="1">
        <v>0</v>
      </c>
      <c r="M127" s="1">
        <v>0</v>
      </c>
      <c r="N127" s="1">
        <v>0</v>
      </c>
      <c r="O127" s="1">
        <v>0</v>
      </c>
      <c r="P127" s="1">
        <v>0</v>
      </c>
      <c r="Q127" s="1">
        <v>0</v>
      </c>
      <c r="R127" s="1">
        <v>0</v>
      </c>
      <c r="S127" s="1">
        <v>0</v>
      </c>
      <c r="T127" s="1">
        <v>0</v>
      </c>
      <c r="U127" s="1">
        <v>0</v>
      </c>
      <c r="V127" s="1">
        <v>0</v>
      </c>
      <c r="W127" s="1">
        <v>0</v>
      </c>
      <c r="X127" s="1">
        <v>0</v>
      </c>
      <c r="Y127" s="1">
        <v>0</v>
      </c>
      <c r="Z127" s="1">
        <v>0</v>
      </c>
      <c r="AA127" s="1">
        <v>0</v>
      </c>
      <c r="AB127" s="1">
        <v>0</v>
      </c>
      <c r="AC127" s="1">
        <v>0</v>
      </c>
      <c r="AD127" s="1">
        <v>0</v>
      </c>
      <c r="AE127" s="1">
        <v>0</v>
      </c>
      <c r="AF127" s="1">
        <v>0</v>
      </c>
      <c r="AG127" s="1">
        <v>0</v>
      </c>
      <c r="AH127" s="1">
        <v>0</v>
      </c>
      <c r="AI127" s="1">
        <v>0</v>
      </c>
      <c r="AJ127" s="1">
        <v>0</v>
      </c>
      <c r="AK127" s="1">
        <v>0</v>
      </c>
      <c r="AL127" s="1">
        <v>0</v>
      </c>
      <c r="AM127" s="1">
        <v>0</v>
      </c>
      <c r="AN127" s="1">
        <v>0</v>
      </c>
      <c r="AO127" s="1">
        <v>0</v>
      </c>
      <c r="AP127" s="1">
        <v>0</v>
      </c>
      <c r="AQ127" s="1">
        <v>4.8060778403638926E-2</v>
      </c>
      <c r="AR127" s="1">
        <v>6.5621801156250714E-2</v>
      </c>
      <c r="AS127" s="1">
        <v>6.5621801156250714E-2</v>
      </c>
      <c r="AT127" s="1">
        <v>6.5621801156250714E-2</v>
      </c>
      <c r="AU127" s="1">
        <v>0.21473211811438886</v>
      </c>
      <c r="AV127" s="1">
        <v>0.21473211811438886</v>
      </c>
      <c r="AW127" s="1">
        <v>4.8060778403638926E-2</v>
      </c>
      <c r="AX127" s="1">
        <v>0.23870811045334195</v>
      </c>
      <c r="AY127" s="1">
        <v>0.21473211811438886</v>
      </c>
      <c r="AZ127" s="1">
        <v>0.36645801712145198</v>
      </c>
      <c r="BA127" s="1">
        <v>0</v>
      </c>
      <c r="BB127" s="1">
        <v>0</v>
      </c>
    </row>
    <row r="128" spans="1:54" x14ac:dyDescent="0.25">
      <c r="A128" s="1">
        <v>0</v>
      </c>
      <c r="B128" s="1">
        <v>0</v>
      </c>
      <c r="C128" s="1">
        <v>0</v>
      </c>
      <c r="D128" s="1">
        <v>0</v>
      </c>
      <c r="E128" s="1">
        <v>0</v>
      </c>
      <c r="F128" s="1">
        <v>0</v>
      </c>
      <c r="G128" s="1">
        <v>0</v>
      </c>
      <c r="H128" s="1">
        <v>0</v>
      </c>
      <c r="I128" s="1">
        <v>0</v>
      </c>
      <c r="J128" s="1">
        <v>0</v>
      </c>
      <c r="K128" s="1">
        <v>0</v>
      </c>
      <c r="L128" s="1">
        <v>0</v>
      </c>
      <c r="M128" s="1">
        <v>0</v>
      </c>
      <c r="N128" s="1">
        <v>0</v>
      </c>
      <c r="O128" s="1">
        <v>0</v>
      </c>
      <c r="P128" s="1">
        <v>0</v>
      </c>
      <c r="Q128" s="1">
        <v>0</v>
      </c>
      <c r="R128" s="1">
        <v>0</v>
      </c>
      <c r="S128" s="1">
        <v>0</v>
      </c>
      <c r="T128" s="1">
        <v>0</v>
      </c>
      <c r="U128" s="1">
        <v>0</v>
      </c>
      <c r="V128" s="1">
        <v>0</v>
      </c>
      <c r="W128" s="1">
        <v>0</v>
      </c>
      <c r="X128" s="1">
        <v>0</v>
      </c>
      <c r="Y128" s="1">
        <v>0</v>
      </c>
      <c r="Z128" s="1">
        <v>0</v>
      </c>
      <c r="AA128" s="1">
        <v>0</v>
      </c>
      <c r="AB128" s="1">
        <v>0</v>
      </c>
      <c r="AC128" s="1">
        <v>0</v>
      </c>
      <c r="AD128" s="1">
        <v>0</v>
      </c>
      <c r="AE128" s="1">
        <v>0</v>
      </c>
      <c r="AF128" s="1">
        <v>0</v>
      </c>
      <c r="AG128" s="1">
        <v>0</v>
      </c>
      <c r="AH128" s="1">
        <v>0</v>
      </c>
      <c r="AI128" s="1">
        <v>0</v>
      </c>
      <c r="AJ128" s="1">
        <v>0</v>
      </c>
      <c r="AK128" s="1">
        <v>0</v>
      </c>
      <c r="AL128" s="1">
        <v>0</v>
      </c>
      <c r="AM128" s="1">
        <v>0</v>
      </c>
      <c r="AN128" s="1">
        <v>0</v>
      </c>
      <c r="AO128" s="1">
        <v>0</v>
      </c>
      <c r="AP128" s="1">
        <v>0</v>
      </c>
      <c r="AQ128" s="1">
        <v>3.0488967621515595E-2</v>
      </c>
      <c r="AR128" s="1">
        <v>8.2175875593022529E-2</v>
      </c>
      <c r="AS128" s="1">
        <v>5.4463568178406752E-2</v>
      </c>
      <c r="AT128" s="1">
        <v>3.0488967621515595E-2</v>
      </c>
      <c r="AU128" s="1">
        <v>0.18107162554017298</v>
      </c>
      <c r="AV128" s="1">
        <v>0.29780683878364256</v>
      </c>
      <c r="AW128" s="1">
        <v>1.2048834483635116E-3</v>
      </c>
      <c r="AX128" s="1">
        <v>0.18107162554017298</v>
      </c>
      <c r="AY128" s="1">
        <v>5.4463568178406752E-2</v>
      </c>
      <c r="AZ128" s="1">
        <v>8.2175875593022529E-2</v>
      </c>
      <c r="BA128" s="1">
        <v>0</v>
      </c>
      <c r="BB128" s="1">
        <v>0</v>
      </c>
    </row>
    <row r="129" spans="1:54" x14ac:dyDescent="0.25">
      <c r="A129" s="1">
        <v>0</v>
      </c>
      <c r="B129" s="1">
        <v>0</v>
      </c>
      <c r="C129" s="1">
        <v>0</v>
      </c>
      <c r="D129" s="1">
        <v>0</v>
      </c>
      <c r="E129" s="1">
        <v>0</v>
      </c>
      <c r="F129" s="1">
        <v>0</v>
      </c>
      <c r="G129" s="1">
        <v>0</v>
      </c>
      <c r="H129" s="1">
        <v>0</v>
      </c>
      <c r="I129" s="1">
        <v>0</v>
      </c>
      <c r="J129" s="1">
        <v>0</v>
      </c>
      <c r="K129" s="1">
        <v>0</v>
      </c>
      <c r="L129" s="1">
        <v>0</v>
      </c>
      <c r="M129" s="1">
        <v>0</v>
      </c>
      <c r="N129" s="1">
        <v>0</v>
      </c>
      <c r="O129" s="1">
        <v>0</v>
      </c>
      <c r="P129" s="1">
        <v>0</v>
      </c>
      <c r="Q129" s="1">
        <v>0</v>
      </c>
      <c r="R129" s="1">
        <v>0</v>
      </c>
      <c r="S129" s="1">
        <v>0</v>
      </c>
      <c r="T129" s="1">
        <v>0</v>
      </c>
      <c r="U129" s="1">
        <v>0</v>
      </c>
      <c r="V129" s="1">
        <v>0</v>
      </c>
      <c r="W129" s="1">
        <v>0</v>
      </c>
      <c r="X129" s="1">
        <v>0</v>
      </c>
      <c r="Y129" s="1">
        <v>0</v>
      </c>
      <c r="Z129" s="1">
        <v>0</v>
      </c>
      <c r="AA129" s="1">
        <v>0</v>
      </c>
      <c r="AB129" s="1">
        <v>0</v>
      </c>
      <c r="AC129" s="1">
        <v>0</v>
      </c>
      <c r="AD129" s="1">
        <v>0</v>
      </c>
      <c r="AE129" s="1">
        <v>0</v>
      </c>
      <c r="AF129" s="1">
        <v>0</v>
      </c>
      <c r="AG129" s="1">
        <v>0</v>
      </c>
      <c r="AH129" s="1">
        <v>0</v>
      </c>
      <c r="AI129" s="1">
        <v>0</v>
      </c>
      <c r="AJ129" s="1">
        <v>0</v>
      </c>
      <c r="AK129" s="1">
        <v>0</v>
      </c>
      <c r="AL129" s="1">
        <v>0</v>
      </c>
      <c r="AM129" s="1">
        <v>0</v>
      </c>
      <c r="AN129" s="1">
        <v>0</v>
      </c>
      <c r="AO129" s="1">
        <v>0</v>
      </c>
      <c r="AP129" s="1">
        <v>0</v>
      </c>
      <c r="AQ129" s="1">
        <v>5.0507633794680609E-3</v>
      </c>
      <c r="AR129" s="1">
        <v>6.3094632097098688E-3</v>
      </c>
      <c r="AS129" s="1">
        <v>6.3094632097098688E-3</v>
      </c>
      <c r="AT129" s="1">
        <v>6.3094632097098688E-3</v>
      </c>
      <c r="AU129" s="1">
        <v>6.3094632097098688E-3</v>
      </c>
      <c r="AV129" s="1">
        <v>6.3094632097098688E-3</v>
      </c>
      <c r="AW129" s="1">
        <v>6.3094632097098688E-3</v>
      </c>
      <c r="AX129" s="1">
        <v>6.7585986488542971E-2</v>
      </c>
      <c r="AY129" s="1">
        <v>6.3094632097098688E-3</v>
      </c>
      <c r="AZ129" s="1">
        <v>6.3094632097098688E-3</v>
      </c>
      <c r="BA129" s="1">
        <v>0</v>
      </c>
      <c r="BB129" s="1">
        <v>0</v>
      </c>
    </row>
    <row r="130" spans="1:54" x14ac:dyDescent="0.25">
      <c r="A130" s="1">
        <v>0</v>
      </c>
      <c r="B130" s="1">
        <v>0</v>
      </c>
      <c r="C130" s="1">
        <v>0</v>
      </c>
      <c r="D130" s="1">
        <v>0</v>
      </c>
      <c r="E130" s="1">
        <v>0</v>
      </c>
      <c r="F130" s="1">
        <v>0</v>
      </c>
      <c r="G130" s="1">
        <v>0</v>
      </c>
      <c r="H130" s="1">
        <v>0</v>
      </c>
      <c r="I130" s="1">
        <v>0</v>
      </c>
      <c r="J130" s="1">
        <v>0</v>
      </c>
      <c r="K130" s="1">
        <v>0</v>
      </c>
      <c r="L130" s="1">
        <v>0</v>
      </c>
      <c r="M130" s="1">
        <v>0</v>
      </c>
      <c r="N130" s="1">
        <v>0</v>
      </c>
      <c r="O130" s="1">
        <v>0</v>
      </c>
      <c r="P130" s="1">
        <v>0</v>
      </c>
      <c r="Q130" s="1">
        <v>0</v>
      </c>
      <c r="R130" s="1">
        <v>0</v>
      </c>
      <c r="S130" s="1">
        <v>0</v>
      </c>
      <c r="T130" s="1">
        <v>0</v>
      </c>
      <c r="U130" s="1">
        <v>0</v>
      </c>
      <c r="V130" s="1">
        <v>0</v>
      </c>
      <c r="W130" s="1">
        <v>0</v>
      </c>
      <c r="X130" s="1">
        <v>0</v>
      </c>
      <c r="Y130" s="1">
        <v>0</v>
      </c>
      <c r="Z130" s="1">
        <v>0</v>
      </c>
      <c r="AA130" s="1">
        <v>0</v>
      </c>
      <c r="AB130" s="1">
        <v>0</v>
      </c>
      <c r="AC130" s="1">
        <v>2.5000000000000001E-2</v>
      </c>
      <c r="AD130" s="1">
        <v>2.5000000000000001E-2</v>
      </c>
      <c r="AE130" s="1">
        <v>0</v>
      </c>
      <c r="AF130" s="1">
        <v>0</v>
      </c>
      <c r="AG130" s="1">
        <v>0</v>
      </c>
      <c r="AH130" s="1">
        <v>0</v>
      </c>
      <c r="AI130" s="1">
        <v>0</v>
      </c>
      <c r="AJ130" s="1">
        <v>2.5000000000000001E-2</v>
      </c>
      <c r="AK130" s="1">
        <v>2.5000000000000001E-2</v>
      </c>
      <c r="AL130" s="1">
        <v>2.5000000000000001E-2</v>
      </c>
      <c r="AM130" s="1">
        <v>0</v>
      </c>
      <c r="AN130" s="1">
        <v>0</v>
      </c>
      <c r="AO130" s="1">
        <v>0</v>
      </c>
      <c r="AP130" s="1">
        <v>0</v>
      </c>
      <c r="AQ130" s="1">
        <v>0</v>
      </c>
      <c r="AR130" s="1">
        <v>0</v>
      </c>
      <c r="AS130" s="1">
        <v>0</v>
      </c>
      <c r="AT130" s="1">
        <v>0</v>
      </c>
      <c r="AU130" s="1">
        <v>0</v>
      </c>
      <c r="AV130" s="1">
        <v>0</v>
      </c>
      <c r="AW130" s="1">
        <v>0</v>
      </c>
      <c r="AX130" s="1">
        <v>0</v>
      </c>
      <c r="AY130" s="1">
        <v>0</v>
      </c>
      <c r="AZ130" s="1">
        <v>0</v>
      </c>
      <c r="BA130" s="1">
        <v>0</v>
      </c>
      <c r="BB130" s="1">
        <v>0</v>
      </c>
    </row>
    <row r="131" spans="1:54" x14ac:dyDescent="0.25">
      <c r="A131" s="1">
        <v>0</v>
      </c>
      <c r="B131" s="1">
        <v>0</v>
      </c>
      <c r="C131" s="1">
        <v>0</v>
      </c>
      <c r="D131" s="1">
        <v>0</v>
      </c>
      <c r="E131" s="1">
        <v>0</v>
      </c>
      <c r="F131" s="1">
        <v>0</v>
      </c>
      <c r="G131" s="1">
        <v>0</v>
      </c>
      <c r="H131" s="1">
        <v>0</v>
      </c>
      <c r="I131" s="1">
        <v>0</v>
      </c>
      <c r="J131" s="1">
        <v>0</v>
      </c>
      <c r="K131" s="1">
        <v>0</v>
      </c>
      <c r="L131" s="1">
        <v>0</v>
      </c>
      <c r="M131" s="1">
        <v>0</v>
      </c>
      <c r="N131" s="1">
        <v>0</v>
      </c>
      <c r="O131" s="1">
        <v>0</v>
      </c>
      <c r="P131" s="1">
        <v>0</v>
      </c>
      <c r="Q131" s="1">
        <v>0</v>
      </c>
      <c r="R131" s="1">
        <v>0</v>
      </c>
      <c r="S131" s="1">
        <v>0</v>
      </c>
      <c r="T131" s="1">
        <v>0</v>
      </c>
      <c r="U131" s="1">
        <v>0</v>
      </c>
      <c r="V131" s="1">
        <v>0</v>
      </c>
      <c r="W131" s="1">
        <v>0</v>
      </c>
      <c r="X131" s="1">
        <v>0</v>
      </c>
      <c r="Y131" s="1">
        <v>0</v>
      </c>
      <c r="Z131" s="1">
        <v>0</v>
      </c>
      <c r="AA131" s="1">
        <v>0</v>
      </c>
      <c r="AB131" s="1">
        <v>0</v>
      </c>
      <c r="AC131" s="1">
        <v>0</v>
      </c>
      <c r="AD131" s="1">
        <v>0</v>
      </c>
      <c r="AE131" s="1">
        <v>0</v>
      </c>
      <c r="AF131" s="1">
        <v>0</v>
      </c>
      <c r="AG131" s="1">
        <v>0</v>
      </c>
      <c r="AH131" s="1">
        <v>0</v>
      </c>
      <c r="AI131" s="1">
        <v>0</v>
      </c>
      <c r="AJ131" s="1">
        <v>0</v>
      </c>
      <c r="AK131" s="1">
        <v>0</v>
      </c>
      <c r="AL131" s="1">
        <v>0</v>
      </c>
      <c r="AM131" s="1">
        <v>0</v>
      </c>
      <c r="AN131" s="1">
        <v>0</v>
      </c>
      <c r="AO131" s="1">
        <v>0</v>
      </c>
      <c r="AP131" s="1">
        <v>0</v>
      </c>
      <c r="AQ131" s="1">
        <v>0</v>
      </c>
      <c r="AR131" s="1">
        <v>0</v>
      </c>
      <c r="AS131" s="1">
        <v>0</v>
      </c>
      <c r="AT131" s="1">
        <v>0</v>
      </c>
      <c r="AU131" s="1">
        <v>0</v>
      </c>
      <c r="AV131" s="1">
        <v>0</v>
      </c>
      <c r="AW131" s="1">
        <v>0</v>
      </c>
      <c r="AX131" s="1">
        <v>0</v>
      </c>
      <c r="AY131" s="1">
        <v>0</v>
      </c>
      <c r="AZ131" s="1">
        <v>0</v>
      </c>
      <c r="BA131" s="1">
        <v>0</v>
      </c>
      <c r="BB131" s="1">
        <v>0</v>
      </c>
    </row>
    <row r="132" spans="1:54" x14ac:dyDescent="0.25">
      <c r="A132" s="1">
        <v>0</v>
      </c>
      <c r="B132" s="1">
        <v>0</v>
      </c>
      <c r="C132" s="1">
        <v>0</v>
      </c>
      <c r="D132" s="1">
        <v>0</v>
      </c>
      <c r="E132" s="1">
        <v>0</v>
      </c>
      <c r="F132" s="1">
        <v>0</v>
      </c>
      <c r="G132" s="1">
        <v>0</v>
      </c>
      <c r="H132" s="1">
        <v>0</v>
      </c>
      <c r="I132" s="1">
        <v>0</v>
      </c>
      <c r="J132" s="1">
        <v>0</v>
      </c>
      <c r="K132" s="1">
        <v>0</v>
      </c>
      <c r="L132" s="1">
        <v>0</v>
      </c>
      <c r="M132" s="1">
        <v>0</v>
      </c>
      <c r="N132" s="1">
        <v>0</v>
      </c>
      <c r="O132" s="1">
        <v>0</v>
      </c>
      <c r="P132" s="1">
        <v>0</v>
      </c>
      <c r="Q132" s="1">
        <v>0</v>
      </c>
      <c r="R132" s="1">
        <v>0</v>
      </c>
      <c r="S132" s="1">
        <v>0</v>
      </c>
      <c r="T132" s="1">
        <v>0</v>
      </c>
      <c r="U132" s="1">
        <v>0</v>
      </c>
      <c r="V132" s="1">
        <v>0</v>
      </c>
      <c r="W132" s="1">
        <v>0</v>
      </c>
      <c r="X132" s="1">
        <v>0</v>
      </c>
      <c r="Y132" s="1">
        <v>0</v>
      </c>
      <c r="Z132" s="1">
        <v>0</v>
      </c>
      <c r="AA132" s="1">
        <v>0</v>
      </c>
      <c r="AB132" s="1">
        <v>0</v>
      </c>
      <c r="AC132" s="1">
        <v>0</v>
      </c>
      <c r="AD132" s="1">
        <v>0</v>
      </c>
      <c r="AE132" s="1">
        <v>0</v>
      </c>
      <c r="AF132" s="1">
        <v>0</v>
      </c>
      <c r="AG132" s="1">
        <v>0</v>
      </c>
      <c r="AH132" s="1">
        <v>0</v>
      </c>
      <c r="AI132" s="1">
        <v>0</v>
      </c>
      <c r="AJ132" s="1">
        <v>0</v>
      </c>
      <c r="AK132" s="1">
        <v>0</v>
      </c>
      <c r="AL132" s="1">
        <v>0</v>
      </c>
      <c r="AM132" s="1">
        <v>0</v>
      </c>
      <c r="AN132" s="1">
        <v>0</v>
      </c>
      <c r="AO132" s="1">
        <v>0</v>
      </c>
      <c r="AP132" s="1">
        <v>0</v>
      </c>
      <c r="AQ132" s="1">
        <v>0</v>
      </c>
      <c r="AR132" s="1">
        <v>2.5000000000000001E-2</v>
      </c>
      <c r="AS132" s="1">
        <v>2.5000000000000001E-2</v>
      </c>
      <c r="AT132" s="1">
        <v>0</v>
      </c>
      <c r="AU132" s="1">
        <v>2.5000000000000001E-2</v>
      </c>
      <c r="AV132" s="1">
        <v>0</v>
      </c>
      <c r="AW132" s="1">
        <v>0</v>
      </c>
      <c r="AX132" s="1">
        <v>2.5000000000000001E-2</v>
      </c>
      <c r="AY132" s="1">
        <v>0</v>
      </c>
      <c r="AZ132" s="1">
        <v>2.5000000000000001E-2</v>
      </c>
      <c r="BA132" s="1">
        <v>0</v>
      </c>
      <c r="BB132" s="1">
        <v>0</v>
      </c>
    </row>
    <row r="133" spans="1:54" x14ac:dyDescent="0.25">
      <c r="A133" s="1">
        <v>0</v>
      </c>
      <c r="B133" s="1">
        <v>0</v>
      </c>
      <c r="C133" s="1">
        <v>0</v>
      </c>
      <c r="D133" s="1">
        <v>0</v>
      </c>
      <c r="E133" s="1">
        <v>0</v>
      </c>
      <c r="F133" s="1">
        <v>0</v>
      </c>
      <c r="G133" s="1">
        <v>0</v>
      </c>
      <c r="H133" s="1">
        <v>0</v>
      </c>
      <c r="I133" s="1">
        <v>0</v>
      </c>
      <c r="J133" s="1">
        <v>0</v>
      </c>
      <c r="K133" s="1">
        <v>0</v>
      </c>
      <c r="L133" s="1">
        <v>0</v>
      </c>
      <c r="M133" s="1">
        <v>0</v>
      </c>
      <c r="N133" s="1">
        <v>0</v>
      </c>
      <c r="O133" s="1">
        <v>0</v>
      </c>
      <c r="P133" s="1">
        <v>0</v>
      </c>
      <c r="Q133" s="1">
        <v>0</v>
      </c>
      <c r="R133" s="1">
        <v>0</v>
      </c>
      <c r="S133" s="1">
        <v>0</v>
      </c>
      <c r="T133" s="1">
        <v>0</v>
      </c>
      <c r="U133" s="1">
        <v>0</v>
      </c>
      <c r="V133" s="1">
        <v>0</v>
      </c>
      <c r="W133" s="1">
        <v>0</v>
      </c>
      <c r="X133" s="1">
        <v>0</v>
      </c>
      <c r="Y133" s="1">
        <v>0</v>
      </c>
      <c r="Z133" s="1">
        <v>0</v>
      </c>
      <c r="AA133" s="1">
        <v>0</v>
      </c>
      <c r="AB133" s="1">
        <v>0</v>
      </c>
      <c r="AC133" s="1">
        <v>0</v>
      </c>
      <c r="AD133" s="1">
        <v>0</v>
      </c>
      <c r="AE133" s="1">
        <v>0</v>
      </c>
      <c r="AF133" s="1">
        <v>0</v>
      </c>
      <c r="AG133" s="1">
        <v>0</v>
      </c>
      <c r="AH133" s="1">
        <v>0</v>
      </c>
      <c r="AI133" s="1">
        <v>0</v>
      </c>
      <c r="AJ133" s="1">
        <v>0</v>
      </c>
      <c r="AK133" s="1">
        <v>0</v>
      </c>
      <c r="AL133" s="1">
        <v>0</v>
      </c>
      <c r="AM133" s="1">
        <v>0</v>
      </c>
      <c r="AN133" s="1">
        <v>0</v>
      </c>
      <c r="AO133" s="1">
        <v>0</v>
      </c>
      <c r="AP133" s="1">
        <v>0</v>
      </c>
      <c r="AQ133" s="1">
        <v>0</v>
      </c>
      <c r="AR133" s="1">
        <v>0</v>
      </c>
      <c r="AS133" s="1">
        <v>0</v>
      </c>
      <c r="AT133" s="1">
        <v>0</v>
      </c>
      <c r="AU133" s="1">
        <v>0</v>
      </c>
      <c r="AV133" s="1">
        <v>0</v>
      </c>
      <c r="AW133" s="1">
        <v>0</v>
      </c>
      <c r="AX133" s="1">
        <v>0</v>
      </c>
      <c r="AY133" s="1">
        <v>0</v>
      </c>
      <c r="AZ133" s="1">
        <v>0</v>
      </c>
      <c r="BA133" s="1">
        <v>0</v>
      </c>
      <c r="BB133" s="1">
        <v>0</v>
      </c>
    </row>
    <row r="134" spans="1:54" x14ac:dyDescent="0.25">
      <c r="A134" s="1">
        <v>0</v>
      </c>
      <c r="B134" s="1">
        <v>0</v>
      </c>
      <c r="C134" s="1">
        <v>0</v>
      </c>
      <c r="D134" s="1">
        <v>0</v>
      </c>
      <c r="E134" s="1">
        <v>0</v>
      </c>
      <c r="F134" s="1">
        <v>0</v>
      </c>
      <c r="G134" s="1">
        <v>0</v>
      </c>
      <c r="H134" s="1">
        <v>0</v>
      </c>
      <c r="I134" s="1">
        <v>0</v>
      </c>
      <c r="J134" s="1">
        <v>0</v>
      </c>
      <c r="K134" s="1">
        <v>0</v>
      </c>
      <c r="L134" s="1">
        <v>0</v>
      </c>
      <c r="M134" s="1">
        <v>0</v>
      </c>
      <c r="N134" s="1">
        <v>0</v>
      </c>
      <c r="O134" s="1">
        <v>0</v>
      </c>
      <c r="P134" s="1">
        <v>0</v>
      </c>
      <c r="Q134" s="1">
        <v>0</v>
      </c>
      <c r="R134" s="1">
        <v>0</v>
      </c>
      <c r="S134" s="1">
        <v>0</v>
      </c>
      <c r="T134" s="1">
        <v>0</v>
      </c>
      <c r="U134" s="1">
        <v>0</v>
      </c>
      <c r="V134" s="1">
        <v>0</v>
      </c>
      <c r="W134" s="1">
        <v>0</v>
      </c>
      <c r="X134" s="1">
        <v>0</v>
      </c>
      <c r="Y134" s="1">
        <v>0</v>
      </c>
      <c r="Z134" s="1">
        <v>0</v>
      </c>
      <c r="AA134" s="1">
        <v>0</v>
      </c>
      <c r="AB134" s="1">
        <v>0</v>
      </c>
      <c r="AC134" s="1">
        <v>0</v>
      </c>
      <c r="AD134" s="1">
        <v>0</v>
      </c>
      <c r="AE134" s="1">
        <v>0</v>
      </c>
      <c r="AF134" s="1">
        <v>0</v>
      </c>
      <c r="AG134" s="1">
        <v>0</v>
      </c>
      <c r="AH134" s="1">
        <v>0</v>
      </c>
      <c r="AI134" s="1">
        <v>0</v>
      </c>
      <c r="AJ134" s="1">
        <v>0</v>
      </c>
      <c r="AK134" s="1">
        <v>0</v>
      </c>
      <c r="AL134" s="1">
        <v>0</v>
      </c>
      <c r="AM134" s="1">
        <v>0</v>
      </c>
      <c r="AN134" s="1">
        <v>0</v>
      </c>
      <c r="AO134" s="1">
        <v>0</v>
      </c>
      <c r="AP134" s="1">
        <v>0</v>
      </c>
      <c r="AQ134" s="1">
        <v>0</v>
      </c>
      <c r="AR134" s="1">
        <v>0</v>
      </c>
      <c r="AS134" s="1">
        <v>0</v>
      </c>
      <c r="AT134" s="1">
        <v>0</v>
      </c>
      <c r="AU134" s="1">
        <v>0</v>
      </c>
      <c r="AV134" s="1">
        <v>0</v>
      </c>
      <c r="AW134" s="1">
        <v>0</v>
      </c>
      <c r="AX134" s="1">
        <v>0</v>
      </c>
      <c r="AY134" s="1">
        <v>0</v>
      </c>
      <c r="AZ134" s="1">
        <v>0</v>
      </c>
      <c r="BA134" s="1">
        <v>0</v>
      </c>
      <c r="BB134" s="1">
        <v>0</v>
      </c>
    </row>
    <row r="135" spans="1:54" x14ac:dyDescent="0.25">
      <c r="A135" s="1">
        <v>0</v>
      </c>
      <c r="B135" s="1">
        <v>0</v>
      </c>
      <c r="C135" s="1">
        <v>0</v>
      </c>
      <c r="D135" s="1">
        <v>0</v>
      </c>
      <c r="E135" s="1">
        <v>0</v>
      </c>
      <c r="F135" s="1">
        <v>0</v>
      </c>
      <c r="G135" s="1">
        <v>0</v>
      </c>
      <c r="H135" s="1">
        <v>0</v>
      </c>
      <c r="I135" s="1">
        <v>0</v>
      </c>
      <c r="J135" s="1">
        <v>0</v>
      </c>
      <c r="K135" s="1">
        <v>0</v>
      </c>
      <c r="L135" s="1">
        <v>0</v>
      </c>
      <c r="M135" s="1">
        <v>0</v>
      </c>
      <c r="N135" s="1">
        <v>0</v>
      </c>
      <c r="O135" s="1">
        <v>0</v>
      </c>
      <c r="P135" s="1">
        <v>0</v>
      </c>
      <c r="Q135" s="1">
        <v>0</v>
      </c>
      <c r="R135" s="1">
        <v>0</v>
      </c>
      <c r="S135" s="1">
        <v>0</v>
      </c>
      <c r="T135" s="1">
        <v>0</v>
      </c>
      <c r="U135" s="1">
        <v>0</v>
      </c>
      <c r="V135" s="1">
        <v>0</v>
      </c>
      <c r="W135" s="1">
        <v>0</v>
      </c>
      <c r="X135" s="1">
        <v>0</v>
      </c>
      <c r="Y135" s="1">
        <v>0</v>
      </c>
      <c r="Z135" s="1">
        <v>0</v>
      </c>
      <c r="AA135" s="1">
        <v>0</v>
      </c>
      <c r="AB135" s="1">
        <v>0</v>
      </c>
      <c r="AC135" s="1">
        <v>0</v>
      </c>
      <c r="AD135" s="1">
        <v>0</v>
      </c>
      <c r="AE135" s="1">
        <v>0</v>
      </c>
      <c r="AF135" s="1">
        <v>0</v>
      </c>
      <c r="AG135" s="1">
        <v>0</v>
      </c>
      <c r="AH135" s="1">
        <v>0</v>
      </c>
      <c r="AI135" s="1">
        <v>0</v>
      </c>
      <c r="AJ135" s="1">
        <v>0</v>
      </c>
      <c r="AK135" s="1">
        <v>0</v>
      </c>
      <c r="AL135" s="1">
        <v>0</v>
      </c>
      <c r="AM135" s="1">
        <v>0</v>
      </c>
      <c r="AN135" s="1">
        <v>0</v>
      </c>
      <c r="AO135" s="1">
        <v>0</v>
      </c>
      <c r="AP135" s="1">
        <v>0</v>
      </c>
      <c r="AQ135" s="1">
        <v>0</v>
      </c>
      <c r="AR135" s="1">
        <v>0</v>
      </c>
      <c r="AS135" s="1">
        <v>0</v>
      </c>
      <c r="AT135" s="1">
        <v>0</v>
      </c>
      <c r="AU135" s="1">
        <v>0</v>
      </c>
      <c r="AV135" s="1">
        <v>0</v>
      </c>
      <c r="AW135" s="1">
        <v>0</v>
      </c>
      <c r="AX135" s="1">
        <v>0</v>
      </c>
      <c r="AY135" s="1">
        <v>0</v>
      </c>
      <c r="AZ135" s="1">
        <v>0</v>
      </c>
      <c r="BA135" s="1">
        <v>0</v>
      </c>
      <c r="BB135" s="1">
        <v>0</v>
      </c>
    </row>
    <row r="138" spans="1:54" x14ac:dyDescent="0.25">
      <c r="A138" s="1" t="s">
        <v>31</v>
      </c>
    </row>
    <row r="143" spans="1:54" x14ac:dyDescent="0.25">
      <c r="I143" s="1">
        <v>7.5742978755307333E-2</v>
      </c>
      <c r="J143" s="1">
        <v>6.6306043667270567E-3</v>
      </c>
      <c r="K143" s="1">
        <v>6.6306043667270567E-3</v>
      </c>
      <c r="L143" s="1">
        <v>6.6306043667270567E-3</v>
      </c>
      <c r="M143" s="1">
        <v>2.6930211448559062E-4</v>
      </c>
      <c r="N143" s="1">
        <v>0.17093952306453741</v>
      </c>
      <c r="O143" s="1">
        <v>0.31414148372019257</v>
      </c>
      <c r="P143" s="1">
        <v>0.6329027607436073</v>
      </c>
      <c r="Q143" s="1">
        <v>0.53270560139098233</v>
      </c>
      <c r="R143" s="1">
        <v>0.62154190729114678</v>
      </c>
    </row>
    <row r="144" spans="1:54" x14ac:dyDescent="0.25">
      <c r="I144" s="1">
        <v>0.10614795682824008</v>
      </c>
      <c r="J144" s="1">
        <v>1.580041654730921E-2</v>
      </c>
      <c r="K144" s="1">
        <v>2.3342225830896263E-2</v>
      </c>
      <c r="L144" s="1">
        <v>1.3832252008296589E-2</v>
      </c>
      <c r="M144" s="1">
        <v>4.9263124721452486E-3</v>
      </c>
      <c r="N144" s="1">
        <v>0.16470718593891287</v>
      </c>
      <c r="O144" s="1">
        <v>0.28686506233016162</v>
      </c>
      <c r="P144" s="1">
        <v>0.69921438856431717</v>
      </c>
      <c r="Q144" s="1">
        <v>0.55495857465158327</v>
      </c>
      <c r="R144" s="1">
        <v>0.77259731965193179</v>
      </c>
    </row>
    <row r="145" spans="9:38" x14ac:dyDescent="0.25">
      <c r="I145" s="1">
        <v>2.7357116707285661E-2</v>
      </c>
      <c r="J145" s="1">
        <v>8.0447670099360741E-3</v>
      </c>
      <c r="K145" s="1">
        <v>1.2471048893284852E-4</v>
      </c>
      <c r="L145" s="1">
        <v>1.1953841016873971E-3</v>
      </c>
      <c r="M145" s="1">
        <v>0</v>
      </c>
      <c r="N145" s="1">
        <v>5.3399870905699143E-2</v>
      </c>
      <c r="O145" s="1">
        <v>0.13600509484247003</v>
      </c>
      <c r="P145" s="1">
        <v>0.35952590922462102</v>
      </c>
      <c r="Q145" s="1">
        <v>0.23374292239134187</v>
      </c>
      <c r="R145" s="1">
        <v>0.54008286665431537</v>
      </c>
    </row>
    <row r="146" spans="9:38" x14ac:dyDescent="0.25">
      <c r="I146" s="1">
        <v>9.5048801759762963E-3</v>
      </c>
      <c r="J146" s="1">
        <v>0</v>
      </c>
      <c r="K146" s="1">
        <v>1.4113086530044335E-3</v>
      </c>
      <c r="L146" s="1">
        <v>1.4718572516637398E-4</v>
      </c>
      <c r="M146" s="1">
        <v>1.4718572516637398E-4</v>
      </c>
      <c r="N146" s="1">
        <v>1.6516691159460389E-2</v>
      </c>
      <c r="O146" s="1">
        <v>2.4481634400068758E-2</v>
      </c>
      <c r="P146" s="1">
        <v>0.14842253559721841</v>
      </c>
      <c r="Q146" s="1">
        <v>3.9192965460239038E-2</v>
      </c>
      <c r="R146" s="1">
        <v>0.23521419716175584</v>
      </c>
      <c r="S146" s="1">
        <v>9.4553910037127459E-3</v>
      </c>
      <c r="T146" s="1">
        <v>8.9740110884575119E-2</v>
      </c>
      <c r="U146" s="1">
        <v>0.17214413800566652</v>
      </c>
      <c r="V146" s="1">
        <v>9.7328789333502898E-4</v>
      </c>
      <c r="W146" s="1">
        <v>0.74869708330462625</v>
      </c>
      <c r="X146" s="1">
        <v>0.20226024365502027</v>
      </c>
      <c r="AC146" s="1">
        <v>2.5000000000000001E-2</v>
      </c>
      <c r="AD146" s="1">
        <v>2.5000000000000001E-2</v>
      </c>
      <c r="AE146" s="1">
        <v>2.5000000000000001E-2</v>
      </c>
      <c r="AF146" s="1">
        <v>2.5000000000000001E-2</v>
      </c>
      <c r="AG146" s="1">
        <v>2.5000000000000001E-2</v>
      </c>
      <c r="AH146" s="1">
        <v>2.5000000000000001E-2</v>
      </c>
      <c r="AI146" s="1">
        <v>2.5000000000000001E-2</v>
      </c>
      <c r="AJ146" s="1">
        <v>2.5000000000000001E-2</v>
      </c>
      <c r="AK146" s="1">
        <v>2.5000000000000001E-2</v>
      </c>
      <c r="AL146" s="1">
        <v>2.5000000000000001E-2</v>
      </c>
    </row>
    <row r="147" spans="9:38" x14ac:dyDescent="0.25">
      <c r="I147" s="1">
        <v>0</v>
      </c>
      <c r="J147" s="1">
        <v>0</v>
      </c>
      <c r="K147" s="1">
        <v>0</v>
      </c>
      <c r="L147" s="1">
        <v>0</v>
      </c>
      <c r="M147" s="1">
        <v>0</v>
      </c>
      <c r="N147" s="1">
        <v>0</v>
      </c>
      <c r="O147" s="1">
        <v>2.2766239716615427E-2</v>
      </c>
      <c r="P147" s="1">
        <v>8.6375940918290151E-2</v>
      </c>
      <c r="Q147" s="1">
        <v>3.5934206677416702E-2</v>
      </c>
      <c r="R147" s="1">
        <v>0.16684291120747941</v>
      </c>
      <c r="S147" s="1">
        <v>8.6793799520334836E-2</v>
      </c>
      <c r="T147" s="1">
        <v>0.26001710111792109</v>
      </c>
      <c r="U147" s="1">
        <v>0.18322940188074832</v>
      </c>
      <c r="V147" s="1">
        <v>5.8423485312277035E-2</v>
      </c>
      <c r="W147" s="1">
        <v>0.92747357409909448</v>
      </c>
      <c r="X147" s="1">
        <v>0.34355744959368417</v>
      </c>
    </row>
    <row r="148" spans="9:38" x14ac:dyDescent="0.25">
      <c r="O148" s="1">
        <v>8.249155241402753E-3</v>
      </c>
      <c r="P148" s="1">
        <v>1.4329991468252118E-2</v>
      </c>
      <c r="Q148" s="1">
        <v>1.7602432098431348E-2</v>
      </c>
      <c r="R148" s="1">
        <v>3.1704948461875715E-2</v>
      </c>
      <c r="S148" s="1">
        <v>4.3019305009844133E-2</v>
      </c>
      <c r="T148" s="1">
        <v>9.182582231988301E-2</v>
      </c>
      <c r="U148" s="1">
        <v>0.10033549672394171</v>
      </c>
      <c r="V148" s="1">
        <v>2.0992441692990221E-2</v>
      </c>
      <c r="W148" s="1">
        <v>0.70254691000647806</v>
      </c>
      <c r="X148" s="1">
        <v>0.11324845258099203</v>
      </c>
    </row>
    <row r="149" spans="9:38" x14ac:dyDescent="0.25">
      <c r="I149" s="1">
        <v>0</v>
      </c>
      <c r="J149" s="1">
        <v>0</v>
      </c>
      <c r="K149" s="1">
        <v>0</v>
      </c>
      <c r="L149" s="1">
        <v>0</v>
      </c>
      <c r="M149" s="1">
        <v>0</v>
      </c>
      <c r="N149" s="1">
        <v>0</v>
      </c>
      <c r="O149" s="1">
        <v>0</v>
      </c>
      <c r="P149" s="1">
        <v>3.8942889109722057E-4</v>
      </c>
      <c r="Q149" s="1">
        <v>0</v>
      </c>
      <c r="R149" s="1">
        <v>8.9269040776589065E-3</v>
      </c>
      <c r="S149" s="1">
        <v>9.0576073588150147E-3</v>
      </c>
      <c r="T149" s="1">
        <v>9.0576073588150147E-3</v>
      </c>
      <c r="U149" s="1">
        <v>1.6019158533093297E-2</v>
      </c>
      <c r="V149" s="1">
        <v>3.6685744474083395E-4</v>
      </c>
      <c r="W149" s="1">
        <v>0.39800495008997538</v>
      </c>
      <c r="X149" s="1">
        <v>2.3946620968704507E-2</v>
      </c>
      <c r="Y149" s="1">
        <v>0.14663279963467324</v>
      </c>
      <c r="Z149" s="1">
        <v>5.2744950526316947E-2</v>
      </c>
    </row>
    <row r="150" spans="9:38" x14ac:dyDescent="0.25">
      <c r="O150" s="1">
        <v>0</v>
      </c>
      <c r="P150" s="1">
        <v>0</v>
      </c>
      <c r="Q150" s="1">
        <v>2.5226996880407977E-3</v>
      </c>
      <c r="R150" s="1">
        <v>1.5951602983188012E-2</v>
      </c>
      <c r="S150" s="1">
        <v>1.0228991353116848E-2</v>
      </c>
      <c r="T150" s="1">
        <v>4.4868670460761428E-2</v>
      </c>
      <c r="U150" s="1">
        <v>4.2003036582082098E-2</v>
      </c>
      <c r="V150" s="1">
        <v>1.416867443853817E-2</v>
      </c>
      <c r="W150" s="1">
        <v>0.42311659009164648</v>
      </c>
      <c r="X150" s="1">
        <v>5.8356827157392765E-2</v>
      </c>
      <c r="Y150" s="1">
        <v>0.61822584612176268</v>
      </c>
      <c r="Z150" s="1">
        <v>0.49147258513287273</v>
      </c>
    </row>
    <row r="151" spans="9:38" x14ac:dyDescent="0.25">
      <c r="Q151" s="1">
        <v>0</v>
      </c>
      <c r="R151" s="1">
        <v>0</v>
      </c>
      <c r="S151" s="1">
        <v>1.2916414730892198E-4</v>
      </c>
      <c r="T151" s="1">
        <v>1.1315375226236671E-2</v>
      </c>
      <c r="U151" s="1">
        <v>5.5878631912294266E-3</v>
      </c>
      <c r="V151" s="1">
        <v>1.2381593673534159E-3</v>
      </c>
      <c r="W151" s="1">
        <v>0.1772418176722923</v>
      </c>
      <c r="X151" s="1">
        <v>5.5878631912294266E-3</v>
      </c>
      <c r="Y151" s="1">
        <v>0.33377999714050288</v>
      </c>
      <c r="Z151" s="1">
        <v>0.24716425930227937</v>
      </c>
    </row>
    <row r="152" spans="9:38" x14ac:dyDescent="0.25">
      <c r="Q152" s="1">
        <v>0</v>
      </c>
      <c r="R152" s="1">
        <v>1.7102737116670933E-3</v>
      </c>
      <c r="S152" s="1">
        <v>0</v>
      </c>
      <c r="T152" s="1">
        <v>1.5775963627804229E-2</v>
      </c>
      <c r="U152" s="1">
        <v>3.4503441969729355E-3</v>
      </c>
      <c r="V152" s="1">
        <v>1.3484509916209132E-3</v>
      </c>
      <c r="W152" s="1">
        <v>7.8204821426642979E-2</v>
      </c>
      <c r="X152" s="1">
        <v>3.4503441969729355E-3</v>
      </c>
      <c r="Y152" s="1">
        <v>0.18357902842579343</v>
      </c>
      <c r="Z152" s="1">
        <v>0.149051775095151</v>
      </c>
      <c r="AA152" s="1">
        <v>0.21812503509615166</v>
      </c>
      <c r="AB152" s="1">
        <v>0.15424628678790975</v>
      </c>
      <c r="AC152" s="1">
        <v>0.38299075116428982</v>
      </c>
    </row>
    <row r="153" spans="9:38" x14ac:dyDescent="0.25">
      <c r="Q153" s="1">
        <v>0</v>
      </c>
      <c r="R153" s="1">
        <v>0</v>
      </c>
      <c r="S153" s="1">
        <v>0</v>
      </c>
      <c r="T153" s="1">
        <v>3.3687789485678354E-2</v>
      </c>
      <c r="U153" s="1">
        <v>1.1035368410000232E-2</v>
      </c>
      <c r="V153" s="1">
        <v>9.4022422084904383E-3</v>
      </c>
      <c r="W153" s="1">
        <v>5.9411197379135028E-2</v>
      </c>
      <c r="X153" s="1">
        <v>7.7992471540066083E-3</v>
      </c>
      <c r="Y153" s="1">
        <v>0.16158491857678769</v>
      </c>
      <c r="Z153" s="1">
        <v>0.16744014974469246</v>
      </c>
      <c r="AA153" s="1">
        <v>0.28687349478075097</v>
      </c>
      <c r="AB153" s="1">
        <v>0.37152671085663114</v>
      </c>
      <c r="AC153" s="1">
        <v>0.58554784315244124</v>
      </c>
      <c r="AD153" s="1">
        <v>2.5000000000000001E-2</v>
      </c>
      <c r="AE153" s="1">
        <v>2.5000000000000001E-2</v>
      </c>
      <c r="AF153" s="1">
        <v>2.5000000000000001E-2</v>
      </c>
      <c r="AG153" s="1">
        <v>2.5000000000000001E-2</v>
      </c>
      <c r="AH153" s="1">
        <v>2.5000000000000001E-2</v>
      </c>
      <c r="AI153" s="1">
        <v>2.5000000000000001E-2</v>
      </c>
      <c r="AJ153" s="1">
        <v>2.5000000000000001E-2</v>
      </c>
      <c r="AK153" s="1">
        <v>2.5000000000000001E-2</v>
      </c>
      <c r="AL153" s="1">
        <v>2.5000000000000001E-2</v>
      </c>
    </row>
    <row r="154" spans="9:38" x14ac:dyDescent="0.25">
      <c r="T154" s="1">
        <v>2.1472768735213393E-2</v>
      </c>
      <c r="U154" s="1">
        <v>2.4044033336042374E-3</v>
      </c>
      <c r="V154" s="1">
        <v>1.0976490605711445E-2</v>
      </c>
      <c r="W154" s="1">
        <v>8.5812039909193699E-3</v>
      </c>
      <c r="X154" s="1">
        <v>9.4017822910441758E-4</v>
      </c>
      <c r="Y154" s="1">
        <v>7.3337278299802633E-2</v>
      </c>
      <c r="Z154" s="1">
        <v>7.0106579572357774E-2</v>
      </c>
      <c r="AA154" s="1">
        <v>0.17183734152452979</v>
      </c>
      <c r="AB154" s="1">
        <v>0.23243158000175113</v>
      </c>
      <c r="AC154" s="1">
        <v>0.44886713814016321</v>
      </c>
    </row>
    <row r="155" spans="9:38" x14ac:dyDescent="0.25">
      <c r="T155" s="1">
        <v>4.8597035357239235E-3</v>
      </c>
      <c r="U155" s="1">
        <v>1.9777581466176434E-4</v>
      </c>
      <c r="V155" s="1">
        <v>0</v>
      </c>
      <c r="W155" s="1">
        <v>0</v>
      </c>
      <c r="X155" s="1">
        <v>0</v>
      </c>
      <c r="Y155" s="1">
        <v>6.9844954371878626E-3</v>
      </c>
      <c r="Z155" s="1">
        <v>1.8111154069023666E-2</v>
      </c>
      <c r="AA155" s="1">
        <v>7.9579087823987371E-2</v>
      </c>
      <c r="AB155" s="1">
        <v>0.13827745253843493</v>
      </c>
      <c r="AC155" s="1">
        <v>0.25824503543600796</v>
      </c>
      <c r="AD155" s="1">
        <v>0.17938364923511174</v>
      </c>
      <c r="AE155" s="1">
        <v>0.38936279139690599</v>
      </c>
      <c r="AF155" s="1">
        <v>0.23524020975289828</v>
      </c>
      <c r="AG155" s="1">
        <v>0.35693871080391348</v>
      </c>
      <c r="AH155" s="1">
        <v>0.20686869948650721</v>
      </c>
    </row>
    <row r="156" spans="9:38" x14ac:dyDescent="0.25">
      <c r="T156" s="1">
        <v>0</v>
      </c>
      <c r="U156" s="1">
        <v>0</v>
      </c>
      <c r="V156" s="1">
        <v>0</v>
      </c>
      <c r="W156" s="1">
        <v>0</v>
      </c>
      <c r="X156" s="1">
        <v>0</v>
      </c>
      <c r="Y156" s="1">
        <v>2.4523672180766204E-2</v>
      </c>
      <c r="Z156" s="1">
        <v>3.6623456373855168E-2</v>
      </c>
      <c r="AA156" s="1">
        <v>9.0876846610134066E-2</v>
      </c>
      <c r="AB156" s="1">
        <v>0.11026492554412093</v>
      </c>
      <c r="AC156" s="1">
        <v>0.25517579515915978</v>
      </c>
      <c r="AD156" s="1">
        <v>0.27322318604243323</v>
      </c>
      <c r="AE156" s="1">
        <v>0.39007527193487457</v>
      </c>
      <c r="AF156" s="1">
        <v>0.396918466195324</v>
      </c>
      <c r="AG156" s="1">
        <v>0.42022333412201762</v>
      </c>
      <c r="AH156" s="1">
        <v>0.30430788535245012</v>
      </c>
    </row>
    <row r="157" spans="9:38" x14ac:dyDescent="0.25">
      <c r="Y157" s="1">
        <v>1.6553175983411411E-2</v>
      </c>
      <c r="Z157" s="1">
        <v>2.444980031094704E-2</v>
      </c>
      <c r="AA157" s="1">
        <v>5.4331530549447449E-2</v>
      </c>
      <c r="AB157" s="1">
        <v>8.6095614389395503E-2</v>
      </c>
      <c r="AC157" s="1">
        <v>0.18917235399546306</v>
      </c>
      <c r="AD157" s="1">
        <v>0.24134199516169597</v>
      </c>
      <c r="AE157" s="1">
        <v>0.28674126085496043</v>
      </c>
      <c r="AF157" s="1">
        <v>0.28420415491749873</v>
      </c>
      <c r="AG157" s="1">
        <v>0.31987352790521451</v>
      </c>
      <c r="AH157" s="1">
        <v>0.22135887389888853</v>
      </c>
    </row>
    <row r="158" spans="9:38" x14ac:dyDescent="0.25">
      <c r="Y158" s="1">
        <v>2.1699463849355789E-3</v>
      </c>
      <c r="Z158" s="1">
        <v>2.2602630920663972E-4</v>
      </c>
      <c r="AA158" s="1">
        <v>5.0055734457415901E-2</v>
      </c>
      <c r="AB158" s="1">
        <v>7.0054462281558094E-2</v>
      </c>
      <c r="AC158" s="1">
        <v>0.14238325747651825</v>
      </c>
      <c r="AD158" s="1">
        <v>0.15759217667200942</v>
      </c>
      <c r="AE158" s="1">
        <v>0.22023907758256178</v>
      </c>
      <c r="AF158" s="1">
        <v>0.19643378751045071</v>
      </c>
      <c r="AG158" s="1">
        <v>0.17299539658431295</v>
      </c>
      <c r="AH158" s="1">
        <v>0.14238325747651825</v>
      </c>
    </row>
    <row r="159" spans="9:38" x14ac:dyDescent="0.25">
      <c r="Y159" s="1">
        <v>0</v>
      </c>
      <c r="Z159" s="1">
        <v>3.3751380252114828E-4</v>
      </c>
      <c r="AA159" s="1">
        <v>2.1999252469795533E-2</v>
      </c>
      <c r="AB159" s="1">
        <v>5.6366284225319974E-2</v>
      </c>
      <c r="AC159" s="1">
        <v>7.5555405842648304E-2</v>
      </c>
      <c r="AD159" s="1">
        <v>0.14886921751489779</v>
      </c>
      <c r="AE159" s="1">
        <v>9.5650620937892783E-2</v>
      </c>
      <c r="AF159" s="1">
        <v>0.1164821485907519</v>
      </c>
      <c r="AG159" s="1">
        <v>0.13793556763217008</v>
      </c>
      <c r="AH159" s="1">
        <v>7.5555405842648304E-2</v>
      </c>
    </row>
    <row r="160" spans="9:38" x14ac:dyDescent="0.25">
      <c r="Y160" s="1">
        <v>6.6603620420236601E-4</v>
      </c>
      <c r="Z160" s="1">
        <v>6.6603620420236601E-4</v>
      </c>
      <c r="AA160" s="1">
        <v>1.6586475864529521E-2</v>
      </c>
      <c r="AB160" s="1">
        <v>4.4137440057914368E-2</v>
      </c>
      <c r="AC160" s="1">
        <v>7.1515288152294354E-2</v>
      </c>
      <c r="AD160" s="1">
        <v>8.8206101662851144E-2</v>
      </c>
      <c r="AE160" s="1">
        <v>8.8206101662851144E-2</v>
      </c>
      <c r="AF160" s="1">
        <v>7.1515288152294354E-2</v>
      </c>
      <c r="AG160" s="1">
        <v>0.14221300334087128</v>
      </c>
      <c r="AH160" s="1">
        <v>0.10560803322606105</v>
      </c>
      <c r="AI160" s="1">
        <v>8.4037586596126396E-3</v>
      </c>
      <c r="AJ160" s="1">
        <v>8.4037586596126396E-3</v>
      </c>
      <c r="AK160" s="1">
        <v>9.4299324050245992E-2</v>
      </c>
      <c r="AL160" s="1">
        <v>0</v>
      </c>
    </row>
    <row r="161" spans="17:52" x14ac:dyDescent="0.25">
      <c r="Y161" s="1">
        <v>0</v>
      </c>
      <c r="Z161" s="1">
        <v>0</v>
      </c>
      <c r="AA161" s="1">
        <v>0</v>
      </c>
      <c r="AB161" s="1">
        <v>0</v>
      </c>
      <c r="AC161" s="1">
        <v>5.6658755922529003E-2</v>
      </c>
      <c r="AD161" s="1">
        <v>2.6891712914024785E-2</v>
      </c>
      <c r="AE161" s="1">
        <v>9.5873160489693521E-2</v>
      </c>
      <c r="AF161" s="1">
        <v>7.7770439741318032E-2</v>
      </c>
      <c r="AG161" s="1">
        <v>7.4200826754598714E-2</v>
      </c>
      <c r="AH161" s="1">
        <v>3.975715269154706E-2</v>
      </c>
      <c r="AI161" s="1">
        <v>0.19171212540551363</v>
      </c>
      <c r="AJ161" s="1">
        <v>0.239368860052521</v>
      </c>
      <c r="AK161" s="1">
        <v>0.27164839907895777</v>
      </c>
      <c r="AL161" s="1">
        <v>6.3888615206210475E-2</v>
      </c>
    </row>
    <row r="162" spans="17:52" x14ac:dyDescent="0.25">
      <c r="Q162" s="1">
        <v>0</v>
      </c>
      <c r="R162" s="1">
        <v>0</v>
      </c>
      <c r="S162" s="1">
        <v>0</v>
      </c>
      <c r="T162" s="1">
        <v>2.5000000000000001E-2</v>
      </c>
      <c r="U162" s="1">
        <v>0</v>
      </c>
      <c r="V162" s="1">
        <v>2.5000000000000001E-2</v>
      </c>
      <c r="W162" s="1">
        <v>0</v>
      </c>
      <c r="X162" s="1">
        <v>0</v>
      </c>
      <c r="Y162" s="1">
        <v>0</v>
      </c>
      <c r="Z162" s="1">
        <v>2.5000000000000001E-2</v>
      </c>
      <c r="AC162" s="1">
        <v>6.3898398719958727E-2</v>
      </c>
      <c r="AD162" s="1">
        <v>3.0428628934072888E-2</v>
      </c>
      <c r="AE162" s="1">
        <v>7.1182637785734415E-2</v>
      </c>
      <c r="AF162" s="1">
        <v>6.244682453148831E-2</v>
      </c>
      <c r="AG162" s="1">
        <v>7.4107801861885592E-2</v>
      </c>
      <c r="AH162" s="1">
        <v>6.3172380655158178E-2</v>
      </c>
      <c r="AI162" s="1">
        <v>0.20647481170872806</v>
      </c>
      <c r="AJ162" s="1">
        <v>0.26815089967481898</v>
      </c>
      <c r="AK162" s="1">
        <v>0.30389366806856399</v>
      </c>
      <c r="AL162" s="1">
        <v>8.2852016696041697E-2</v>
      </c>
      <c r="AM162" s="1">
        <v>0</v>
      </c>
      <c r="AN162" s="1">
        <v>2.5000000000000001E-2</v>
      </c>
      <c r="AO162" s="1">
        <v>0</v>
      </c>
      <c r="AP162" s="1">
        <v>2.5000000000000001E-2</v>
      </c>
      <c r="AQ162" s="1">
        <v>2.5000000000000001E-2</v>
      </c>
    </row>
    <row r="163" spans="17:52" x14ac:dyDescent="0.25">
      <c r="AC163" s="1">
        <v>4.3263043657139233E-2</v>
      </c>
      <c r="AD163" s="1">
        <v>1.2215209802622737E-2</v>
      </c>
      <c r="AE163" s="1">
        <v>4.662921079816601E-2</v>
      </c>
      <c r="AF163" s="1">
        <v>1.7889563353634147E-2</v>
      </c>
      <c r="AG163" s="1">
        <v>3.3380393344994708E-2</v>
      </c>
      <c r="AH163" s="1">
        <v>3.3380393344994708E-2</v>
      </c>
      <c r="AI163" s="1">
        <v>0.16439656433180727</v>
      </c>
      <c r="AJ163" s="1">
        <v>0.14513935021217539</v>
      </c>
      <c r="AK163" s="1">
        <v>0.26354318700869461</v>
      </c>
      <c r="AL163" s="1">
        <v>5.3453233839943548E-2</v>
      </c>
      <c r="AQ163" s="1">
        <v>0</v>
      </c>
      <c r="AR163" s="1">
        <v>0</v>
      </c>
      <c r="AS163" s="1">
        <v>2.5000000000000001E-2</v>
      </c>
      <c r="AT163" s="1">
        <v>2.5000000000000001E-2</v>
      </c>
      <c r="AU163" s="1">
        <v>0</v>
      </c>
      <c r="AV163" s="1">
        <v>2.5000000000000001E-2</v>
      </c>
      <c r="AW163" s="1">
        <v>2.5000000000000001E-2</v>
      </c>
      <c r="AX163" s="1">
        <v>2.5000000000000001E-2</v>
      </c>
      <c r="AY163" s="1">
        <v>2.5000000000000001E-2</v>
      </c>
      <c r="AZ163" s="1">
        <v>2.5000000000000001E-2</v>
      </c>
    </row>
    <row r="164" spans="17:52" x14ac:dyDescent="0.25">
      <c r="AC164" s="1">
        <v>4.2020426542826061E-2</v>
      </c>
      <c r="AD164" s="1">
        <v>7.4265831225527185E-3</v>
      </c>
      <c r="AE164" s="1">
        <v>5.8589492544666721E-2</v>
      </c>
      <c r="AF164" s="1">
        <v>3.0135705884024337E-4</v>
      </c>
      <c r="AG164" s="1">
        <v>6.7223551911639423E-2</v>
      </c>
      <c r="AH164" s="1">
        <v>2.6663004031836829E-2</v>
      </c>
      <c r="AI164" s="1">
        <v>0.18214382856934042</v>
      </c>
      <c r="AJ164" s="1">
        <v>0.10353308810747708</v>
      </c>
      <c r="AK164" s="1">
        <v>0.19239613053888305</v>
      </c>
      <c r="AL164" s="1">
        <v>2.6663004031836829E-2</v>
      </c>
    </row>
    <row r="165" spans="17:52" x14ac:dyDescent="0.25">
      <c r="AC165" s="1">
        <v>3.0752785267523064E-2</v>
      </c>
      <c r="AD165" s="1">
        <v>1.1606774379941301E-2</v>
      </c>
      <c r="AE165" s="1">
        <v>4.6873840381796063E-4</v>
      </c>
      <c r="AF165" s="1">
        <v>4.6873840381796063E-4</v>
      </c>
      <c r="AG165" s="1">
        <v>3.0752785267523064E-2</v>
      </c>
      <c r="AH165" s="1">
        <v>3.0752785267523064E-2</v>
      </c>
      <c r="AI165" s="1">
        <v>0.11813578825876525</v>
      </c>
      <c r="AJ165" s="1">
        <v>9.0790506663539605E-2</v>
      </c>
      <c r="AK165" s="1">
        <v>0.13227899498412854</v>
      </c>
      <c r="AL165" s="1">
        <v>4.4345473185906994E-3</v>
      </c>
      <c r="AM165" s="1">
        <v>0</v>
      </c>
      <c r="AN165" s="1">
        <v>0</v>
      </c>
      <c r="AO165" s="1">
        <v>2.5000000000000001E-2</v>
      </c>
      <c r="AP165" s="1">
        <v>2.5000000000000001E-2</v>
      </c>
      <c r="AQ165" s="1">
        <v>0</v>
      </c>
    </row>
    <row r="166" spans="17:52" x14ac:dyDescent="0.25">
      <c r="AC166" s="1">
        <v>8.4639622530018194E-3</v>
      </c>
      <c r="AD166" s="1">
        <v>3.8894831295438859E-2</v>
      </c>
      <c r="AE166" s="1">
        <v>8.4639622530018194E-3</v>
      </c>
      <c r="AF166" s="1">
        <v>2.1863736829853625E-2</v>
      </c>
      <c r="AG166" s="1">
        <v>8.7264688357992053E-4</v>
      </c>
      <c r="AH166" s="1">
        <v>8.4639622530018194E-3</v>
      </c>
      <c r="AI166" s="1">
        <v>9.59421683457512E-2</v>
      </c>
      <c r="AJ166" s="1">
        <v>7.4519897311128847E-2</v>
      </c>
      <c r="AK166" s="1">
        <v>0.21849959849856915</v>
      </c>
      <c r="AL166" s="1">
        <v>8.1637007184661315E-4</v>
      </c>
      <c r="AM166" s="1">
        <v>0</v>
      </c>
      <c r="AN166" s="1">
        <v>0</v>
      </c>
      <c r="AO166" s="1">
        <v>1.257911709342506E-2</v>
      </c>
      <c r="AP166" s="1">
        <v>1.257911709342506E-2</v>
      </c>
      <c r="AQ166" s="1">
        <v>1.257911709342506E-2</v>
      </c>
    </row>
    <row r="167" spans="17:52" x14ac:dyDescent="0.25">
      <c r="AC167" s="1">
        <v>4.2107445144894742E-3</v>
      </c>
      <c r="AD167" s="1">
        <v>4.2107445144894742E-3</v>
      </c>
      <c r="AE167" s="1">
        <v>0</v>
      </c>
      <c r="AF167" s="1">
        <v>4.2107445144894742E-3</v>
      </c>
      <c r="AG167" s="1">
        <v>4.2107445144894742E-3</v>
      </c>
      <c r="AH167" s="1">
        <v>0</v>
      </c>
      <c r="AI167" s="1">
        <v>7.131861719805499E-2</v>
      </c>
      <c r="AJ167" s="1">
        <v>2.6559314986248944E-2</v>
      </c>
      <c r="AK167" s="1">
        <v>0.12615208852369153</v>
      </c>
      <c r="AL167" s="1">
        <v>0.18799292819600244</v>
      </c>
      <c r="AM167" s="1">
        <v>9.1465784907666436E-2</v>
      </c>
      <c r="AN167" s="1">
        <v>6.0524537709289672E-2</v>
      </c>
      <c r="AO167" s="1">
        <v>9.1465784907666436E-2</v>
      </c>
      <c r="AP167" s="1">
        <v>9.1465784907666436E-2</v>
      </c>
      <c r="AQ167" s="1">
        <v>0.20252143897716279</v>
      </c>
      <c r="AR167" s="1">
        <v>2.5000000000000001E-2</v>
      </c>
      <c r="AS167" s="1">
        <v>2.5000000000000001E-2</v>
      </c>
      <c r="AT167" s="1">
        <v>2.5000000000000001E-2</v>
      </c>
      <c r="AU167" s="1">
        <v>2.5000000000000001E-2</v>
      </c>
      <c r="AV167" s="1">
        <v>2.5000000000000001E-2</v>
      </c>
    </row>
    <row r="168" spans="17:52" x14ac:dyDescent="0.25">
      <c r="AC168" s="1">
        <v>0</v>
      </c>
      <c r="AD168" s="1">
        <v>0</v>
      </c>
      <c r="AE168" s="1">
        <v>5.2744950526316947E-2</v>
      </c>
      <c r="AF168" s="1">
        <v>5.0507633794680609E-3</v>
      </c>
      <c r="AG168" s="1">
        <v>0</v>
      </c>
      <c r="AH168" s="1">
        <v>5.2744950526316947E-2</v>
      </c>
      <c r="AI168" s="1">
        <v>0.14325999792770339</v>
      </c>
      <c r="AJ168" s="1">
        <v>2.4458075317962208E-2</v>
      </c>
      <c r="AK168" s="1">
        <v>0.11573221329150418</v>
      </c>
      <c r="AL168" s="1">
        <v>9.4553910037127459E-3</v>
      </c>
      <c r="AM168" s="1">
        <v>1.1749317884445817E-2</v>
      </c>
      <c r="AN168" s="1">
        <v>8.2175875593022529E-2</v>
      </c>
      <c r="AO168" s="1">
        <v>8.2175875593022529E-2</v>
      </c>
      <c r="AP168" s="1">
        <v>0.14587694234309656</v>
      </c>
      <c r="AQ168" s="1">
        <v>0.18107162554017298</v>
      </c>
    </row>
    <row r="169" spans="17:52" x14ac:dyDescent="0.25">
      <c r="AC169" s="1">
        <v>6.3094632097098688E-3</v>
      </c>
      <c r="AD169" s="1">
        <v>6.3094632097098688E-3</v>
      </c>
      <c r="AE169" s="1">
        <v>6.3094632097098688E-3</v>
      </c>
      <c r="AF169" s="1">
        <v>6.3094632097098688E-3</v>
      </c>
      <c r="AG169" s="1">
        <v>6.3094632097098688E-3</v>
      </c>
      <c r="AH169" s="1">
        <v>6.3094632097098688E-3</v>
      </c>
      <c r="AI169" s="1">
        <v>3.8894831295438859E-2</v>
      </c>
      <c r="AJ169" s="1">
        <v>5.8456082972634493E-2</v>
      </c>
      <c r="AK169" s="1">
        <v>0.10298355077261745</v>
      </c>
      <c r="AL169" s="1">
        <v>3.8894831295438859E-2</v>
      </c>
      <c r="AM169" s="1">
        <v>9.8395900187975144E-3</v>
      </c>
      <c r="AN169" s="1">
        <v>2.5465396647733202E-2</v>
      </c>
      <c r="AO169" s="1">
        <v>0.14949542261356963</v>
      </c>
      <c r="AP169" s="1">
        <v>0.14949542261356963</v>
      </c>
      <c r="AQ169" s="1">
        <v>0.17971682058365546</v>
      </c>
    </row>
    <row r="170" spans="17:52" x14ac:dyDescent="0.25">
      <c r="AC170" s="1">
        <v>0</v>
      </c>
      <c r="AD170" s="1">
        <v>0</v>
      </c>
      <c r="AE170" s="1">
        <v>0</v>
      </c>
      <c r="AF170" s="1">
        <v>0</v>
      </c>
      <c r="AG170" s="1">
        <v>0</v>
      </c>
      <c r="AH170" s="1">
        <v>0</v>
      </c>
      <c r="AI170" s="1">
        <v>1.1749317884445817E-2</v>
      </c>
      <c r="AJ170" s="1">
        <v>1.1749317884445817E-2</v>
      </c>
      <c r="AK170" s="1">
        <v>3.0488967621515595E-2</v>
      </c>
      <c r="AL170" s="1">
        <v>1.2048834483635116E-3</v>
      </c>
      <c r="AM170" s="1">
        <v>1.3316288041794241E-3</v>
      </c>
      <c r="AN170" s="1">
        <v>1.3316288041794241E-3</v>
      </c>
      <c r="AO170" s="1">
        <v>6.0524537709289672E-2</v>
      </c>
      <c r="AP170" s="1">
        <v>6.0524537709289672E-2</v>
      </c>
      <c r="AQ170" s="1">
        <v>9.1465784907666436E-2</v>
      </c>
    </row>
    <row r="171" spans="17:52" x14ac:dyDescent="0.25">
      <c r="AC171" s="1">
        <v>0</v>
      </c>
      <c r="AD171" s="1">
        <v>0</v>
      </c>
      <c r="AE171" s="1">
        <v>0</v>
      </c>
      <c r="AF171" s="1">
        <v>0</v>
      </c>
      <c r="AG171" s="1">
        <v>0</v>
      </c>
      <c r="AH171" s="1">
        <v>5.0507633794680609E-3</v>
      </c>
      <c r="AI171" s="1">
        <v>9.1000729423062893E-3</v>
      </c>
      <c r="AJ171" s="1">
        <v>9.3725709194470742E-4</v>
      </c>
      <c r="AK171" s="1">
        <v>9.1000729423062893E-3</v>
      </c>
      <c r="AL171" s="1">
        <v>9.1000729423062893E-3</v>
      </c>
      <c r="AM171" s="1">
        <v>0</v>
      </c>
      <c r="AN171" s="1">
        <v>0</v>
      </c>
      <c r="AO171" s="1">
        <v>1.070996603787587E-2</v>
      </c>
      <c r="AP171" s="1">
        <v>1.070996603787587E-2</v>
      </c>
      <c r="AQ171" s="1">
        <v>4.950764530579338E-2</v>
      </c>
      <c r="AR171" s="1">
        <v>0</v>
      </c>
      <c r="AS171" s="1">
        <v>0</v>
      </c>
      <c r="AT171" s="1">
        <v>0</v>
      </c>
      <c r="AU171" s="1">
        <v>0</v>
      </c>
      <c r="AV171" s="1">
        <v>0</v>
      </c>
    </row>
    <row r="172" spans="17:52" x14ac:dyDescent="0.25">
      <c r="AC172" s="1">
        <v>0</v>
      </c>
      <c r="AD172" s="1">
        <v>0</v>
      </c>
      <c r="AE172" s="1">
        <v>0</v>
      </c>
      <c r="AF172" s="1">
        <v>0</v>
      </c>
      <c r="AG172" s="1">
        <v>0</v>
      </c>
      <c r="AH172" s="1">
        <v>0</v>
      </c>
      <c r="AI172" s="1">
        <v>0</v>
      </c>
      <c r="AJ172" s="1">
        <v>9.3725709194470742E-4</v>
      </c>
      <c r="AK172" s="1">
        <v>6.30000065376769E-2</v>
      </c>
      <c r="AL172" s="1">
        <v>0</v>
      </c>
      <c r="AM172" s="1">
        <v>2.5465396647733202E-2</v>
      </c>
      <c r="AN172" s="1">
        <v>9.8395900187975144E-3</v>
      </c>
      <c r="AO172" s="1">
        <v>4.5379452371709539E-2</v>
      </c>
      <c r="AP172" s="1">
        <v>9.3564439331742855E-2</v>
      </c>
      <c r="AQ172" s="1">
        <v>4.5379452371709539E-2</v>
      </c>
      <c r="AR172" s="1">
        <v>0</v>
      </c>
      <c r="AS172" s="1">
        <v>0</v>
      </c>
      <c r="AT172" s="1">
        <v>0</v>
      </c>
      <c r="AU172" s="1">
        <v>0</v>
      </c>
      <c r="AV172" s="1">
        <v>0</v>
      </c>
    </row>
    <row r="173" spans="17:52" x14ac:dyDescent="0.25">
      <c r="AC173" s="1">
        <v>0</v>
      </c>
      <c r="AD173" s="1">
        <v>0</v>
      </c>
      <c r="AE173" s="1">
        <v>0</v>
      </c>
      <c r="AF173" s="1">
        <v>0</v>
      </c>
      <c r="AG173" s="1">
        <v>0</v>
      </c>
      <c r="AH173" s="1">
        <v>0</v>
      </c>
      <c r="AI173" s="1">
        <v>0</v>
      </c>
      <c r="AJ173" s="1">
        <v>0</v>
      </c>
      <c r="AK173" s="1">
        <v>0</v>
      </c>
      <c r="AL173" s="1">
        <v>0</v>
      </c>
      <c r="AM173" s="1">
        <v>2.2808601047017013E-2</v>
      </c>
      <c r="AN173" s="1">
        <v>1.3113444665714111E-2</v>
      </c>
      <c r="AO173" s="1">
        <v>5.0594872351443276E-2</v>
      </c>
      <c r="AP173" s="1">
        <v>5.6548857494813531E-2</v>
      </c>
      <c r="AQ173" s="1">
        <v>6.874319066494905E-2</v>
      </c>
      <c r="AR173" s="1">
        <v>8.1264882470653332E-2</v>
      </c>
      <c r="AS173" s="1">
        <v>8.1264882470653332E-2</v>
      </c>
      <c r="AT173" s="1">
        <v>0.10710653175199247</v>
      </c>
      <c r="AU173" s="1">
        <v>0.15430193370504974</v>
      </c>
      <c r="AV173" s="1">
        <v>0.16121166053027536</v>
      </c>
    </row>
    <row r="174" spans="17:52" x14ac:dyDescent="0.25">
      <c r="AC174" s="1">
        <v>0</v>
      </c>
      <c r="AD174" s="1">
        <v>0</v>
      </c>
      <c r="AE174" s="1">
        <v>0</v>
      </c>
      <c r="AF174" s="1">
        <v>0</v>
      </c>
      <c r="AG174" s="1">
        <v>0</v>
      </c>
      <c r="AH174" s="1">
        <v>0</v>
      </c>
      <c r="AI174" s="1">
        <v>0</v>
      </c>
      <c r="AJ174" s="1">
        <v>0</v>
      </c>
      <c r="AK174" s="1">
        <v>0</v>
      </c>
      <c r="AL174" s="1">
        <v>0</v>
      </c>
      <c r="AM174" s="1">
        <v>2.0028961994986244E-2</v>
      </c>
      <c r="AN174" s="1">
        <v>1.6677881368058117E-2</v>
      </c>
      <c r="AO174" s="1">
        <v>5.0057594597796073E-2</v>
      </c>
      <c r="AP174" s="1">
        <v>4.3719715978052409E-2</v>
      </c>
      <c r="AQ174" s="1">
        <v>5.6333689887610894E-2</v>
      </c>
      <c r="AR174" s="1">
        <v>7.7597379103822806E-2</v>
      </c>
      <c r="AS174" s="1">
        <v>7.8530679542611614E-2</v>
      </c>
      <c r="AT174" s="1">
        <v>0.14702252059366683</v>
      </c>
      <c r="AU174" s="1">
        <v>0.15281881849095647</v>
      </c>
      <c r="AV174" s="1">
        <v>0.19856401585330929</v>
      </c>
      <c r="AW174" s="1">
        <v>0</v>
      </c>
      <c r="AX174" s="1">
        <v>0</v>
      </c>
      <c r="AY174" s="1">
        <v>0.15811388300841897</v>
      </c>
      <c r="AZ174" s="1">
        <v>0.15811388300841897</v>
      </c>
    </row>
    <row r="175" spans="17:52" x14ac:dyDescent="0.25">
      <c r="AM175" s="1">
        <v>1.3427719350131664E-2</v>
      </c>
      <c r="AN175" s="1">
        <v>1.6010335921591429E-2</v>
      </c>
      <c r="AO175" s="1">
        <v>3.2773414641006082E-2</v>
      </c>
      <c r="AP175" s="1">
        <v>4.4742403054927993E-2</v>
      </c>
      <c r="AQ175" s="1">
        <v>4.780430838435662E-2</v>
      </c>
      <c r="AR175" s="1">
        <v>2.6992967112435012E-2</v>
      </c>
      <c r="AS175" s="1">
        <v>5.7127557459412226E-2</v>
      </c>
      <c r="AT175" s="1">
        <v>0.11944094338798883</v>
      </c>
      <c r="AU175" s="1">
        <v>9.9286916611887155E-2</v>
      </c>
      <c r="AV175" s="1">
        <v>0.19935491631016311</v>
      </c>
    </row>
    <row r="176" spans="17:52" x14ac:dyDescent="0.25">
      <c r="AM176" s="1">
        <v>2.9468535026432152E-2</v>
      </c>
      <c r="AN176" s="1">
        <v>1.872550805490561E-2</v>
      </c>
      <c r="AO176" s="1">
        <v>2.3974559730976147E-2</v>
      </c>
      <c r="AP176" s="1">
        <v>4.1034387787323545E-2</v>
      </c>
      <c r="AQ176" s="1">
        <v>4.7052165299300175E-2</v>
      </c>
      <c r="AR176" s="1">
        <v>4.1034387787323545E-2</v>
      </c>
      <c r="AS176" s="1">
        <v>2.9468535026432152E-2</v>
      </c>
      <c r="AT176" s="1">
        <v>8.5476802379644057E-2</v>
      </c>
      <c r="AU176" s="1">
        <v>0.10578773332657054</v>
      </c>
      <c r="AV176" s="1">
        <v>0.11268395884382687</v>
      </c>
    </row>
    <row r="177" spans="35:52" x14ac:dyDescent="0.25">
      <c r="AM177" s="1">
        <v>3.429790771236136E-3</v>
      </c>
      <c r="AN177" s="1">
        <v>3.5652527460338897E-4</v>
      </c>
      <c r="AO177" s="1">
        <v>2.3260280930717386E-2</v>
      </c>
      <c r="AP177" s="1">
        <v>2.3260280930717386E-2</v>
      </c>
      <c r="AQ177" s="1">
        <v>3.1197509141384472E-2</v>
      </c>
      <c r="AR177" s="1">
        <v>1.5342537111130566E-2</v>
      </c>
      <c r="AS177" s="1">
        <v>3.1197509141384472E-2</v>
      </c>
      <c r="AT177" s="1">
        <v>6.8664207696816582E-2</v>
      </c>
      <c r="AU177" s="1">
        <v>0.11058378667848945</v>
      </c>
      <c r="AV177" s="1">
        <v>0.14396606364540721</v>
      </c>
      <c r="AW177" s="1">
        <v>0</v>
      </c>
      <c r="AX177" s="1">
        <v>0</v>
      </c>
      <c r="AY177" s="1">
        <v>2.5000000000000001E-2</v>
      </c>
      <c r="AZ177" s="1">
        <v>0</v>
      </c>
    </row>
    <row r="178" spans="35:52" x14ac:dyDescent="0.25">
      <c r="AM178" s="1">
        <v>0</v>
      </c>
      <c r="AN178" s="1">
        <v>5.8198248355099888E-3</v>
      </c>
      <c r="AO178" s="1">
        <v>1.4979691670709977E-2</v>
      </c>
      <c r="AP178" s="1">
        <v>5.8198248355099888E-3</v>
      </c>
      <c r="AQ178" s="1">
        <v>2.5931290266323431E-2</v>
      </c>
      <c r="AR178" s="1">
        <v>5.2976573866817145E-2</v>
      </c>
      <c r="AS178" s="1">
        <v>1.4625496995132242E-2</v>
      </c>
      <c r="AT178" s="1">
        <v>2.5931290266323431E-2</v>
      </c>
      <c r="AU178" s="1">
        <v>6.8052094461469204E-2</v>
      </c>
      <c r="AV178" s="1">
        <v>0.10044114667792947</v>
      </c>
      <c r="AW178" s="1">
        <v>0</v>
      </c>
      <c r="AX178" s="1">
        <v>0</v>
      </c>
      <c r="AY178" s="1">
        <v>2.5000000000000001E-2</v>
      </c>
      <c r="AZ178" s="1">
        <v>2.5000000000000001E-2</v>
      </c>
    </row>
    <row r="179" spans="35:52" x14ac:dyDescent="0.25">
      <c r="AM179" s="1">
        <v>4.5172562944605019E-3</v>
      </c>
      <c r="AN179" s="1">
        <v>1.1606774379941301E-2</v>
      </c>
      <c r="AO179" s="1">
        <v>3.0752785267523064E-2</v>
      </c>
      <c r="AP179" s="1">
        <v>1.1606774379941301E-2</v>
      </c>
      <c r="AQ179" s="1">
        <v>3.0752785267523064E-2</v>
      </c>
      <c r="AR179" s="1">
        <v>3.0752785267523064E-2</v>
      </c>
      <c r="AS179" s="1">
        <v>3.0752785267523064E-2</v>
      </c>
      <c r="AT179" s="1">
        <v>7.9154436170408959E-2</v>
      </c>
      <c r="AU179" s="1">
        <v>0.1645547062767132</v>
      </c>
      <c r="AV179" s="1">
        <v>0.14957666734445918</v>
      </c>
    </row>
    <row r="180" spans="35:52" x14ac:dyDescent="0.25">
      <c r="AM180" s="1">
        <v>5.3853170534231502E-4</v>
      </c>
      <c r="AN180" s="1">
        <v>0</v>
      </c>
      <c r="AO180" s="1">
        <v>5.3853170534231502E-4</v>
      </c>
      <c r="AP180" s="1">
        <v>5.1955831767438385E-3</v>
      </c>
      <c r="AQ180" s="1">
        <v>5.1955831767438385E-3</v>
      </c>
      <c r="AR180" s="1">
        <v>2.3677092103897762E-2</v>
      </c>
      <c r="AS180" s="1">
        <v>2.3677092103897762E-2</v>
      </c>
      <c r="AT180" s="1">
        <v>4.8322215461621465E-2</v>
      </c>
      <c r="AU180" s="1">
        <v>7.6469478011068515E-2</v>
      </c>
      <c r="AV180" s="1">
        <v>7.6469478011068515E-2</v>
      </c>
    </row>
    <row r="181" spans="35:52" x14ac:dyDescent="0.25">
      <c r="AM181" s="1">
        <v>0</v>
      </c>
      <c r="AN181" s="1">
        <v>6.0262330160357463E-4</v>
      </c>
      <c r="AO181" s="1">
        <v>6.0262330160357463E-4</v>
      </c>
      <c r="AP181" s="1">
        <v>5.8198248355099888E-3</v>
      </c>
      <c r="AQ181" s="1">
        <v>5.8861293159318245E-4</v>
      </c>
      <c r="AR181" s="1">
        <v>1.4625496995132242E-2</v>
      </c>
      <c r="AS181" s="1">
        <v>1.4625496995132242E-2</v>
      </c>
      <c r="AT181" s="1">
        <v>3.8852314778061781E-2</v>
      </c>
      <c r="AU181" s="1">
        <v>0.10044114667792947</v>
      </c>
      <c r="AV181" s="1">
        <v>6.8052094461469204E-2</v>
      </c>
      <c r="AW181" s="1">
        <v>0</v>
      </c>
      <c r="AX181" s="1">
        <v>0</v>
      </c>
      <c r="AY181" s="1">
        <v>2.5000000000000001E-2</v>
      </c>
      <c r="AZ181" s="1">
        <v>0</v>
      </c>
    </row>
    <row r="182" spans="35:52" x14ac:dyDescent="0.25">
      <c r="AI182" s="1">
        <v>0</v>
      </c>
      <c r="AJ182" s="1">
        <v>0</v>
      </c>
      <c r="AK182" s="1">
        <v>0</v>
      </c>
      <c r="AL182" s="1">
        <v>0</v>
      </c>
      <c r="AM182" s="1">
        <v>0</v>
      </c>
      <c r="AN182" s="1">
        <v>6.1136465993508401E-3</v>
      </c>
      <c r="AO182" s="1">
        <v>1.574217985104151E-2</v>
      </c>
      <c r="AP182" s="1">
        <v>1.574217985104151E-2</v>
      </c>
      <c r="AQ182" s="1">
        <v>1.574217985104151E-2</v>
      </c>
      <c r="AR182" s="1">
        <v>2.8660105126096347E-2</v>
      </c>
      <c r="AS182" s="1">
        <v>4.2968343001789144E-2</v>
      </c>
      <c r="AT182" s="1">
        <v>2.8660105126096347E-2</v>
      </c>
      <c r="AU182" s="1">
        <v>0.11133694110414694</v>
      </c>
      <c r="AV182" s="1">
        <v>9.2963927282995518E-2</v>
      </c>
    </row>
    <row r="183" spans="35:52" x14ac:dyDescent="0.25">
      <c r="AM183" s="1">
        <v>6.6145704115288181E-3</v>
      </c>
      <c r="AN183" s="1">
        <v>6.8403102469466546E-4</v>
      </c>
      <c r="AO183" s="1">
        <v>6.6145704115288181E-3</v>
      </c>
      <c r="AP183" s="1">
        <v>0</v>
      </c>
      <c r="AQ183" s="1">
        <v>2.9434517445787789E-2</v>
      </c>
      <c r="AR183" s="1">
        <v>4.4137440057914368E-2</v>
      </c>
      <c r="AS183" s="1">
        <v>2.9434517445787789E-2</v>
      </c>
      <c r="AT183" s="1">
        <v>7.7426851838848898E-2</v>
      </c>
      <c r="AU183" s="1">
        <v>2.9434517445787789E-2</v>
      </c>
      <c r="AV183" s="1">
        <v>7.7426851838848898E-2</v>
      </c>
      <c r="AW183" s="1">
        <v>2.5000000000000001E-2</v>
      </c>
      <c r="AX183" s="1">
        <v>0</v>
      </c>
      <c r="AY183" s="1">
        <v>2.5000000000000001E-2</v>
      </c>
      <c r="AZ183" s="1">
        <v>2.5000000000000001E-2</v>
      </c>
    </row>
    <row r="184" spans="35:52" x14ac:dyDescent="0.25">
      <c r="AM184" s="1">
        <v>2.9434517445787789E-2</v>
      </c>
      <c r="AN184" s="1">
        <v>6.4387167150919203E-3</v>
      </c>
      <c r="AO184" s="1">
        <v>2.9434517445787789E-2</v>
      </c>
      <c r="AP184" s="1">
        <v>4.4137440057914368E-2</v>
      </c>
      <c r="AQ184" s="1">
        <v>4.2968343001789144E-2</v>
      </c>
      <c r="AR184" s="1">
        <v>2.8660105126096347E-2</v>
      </c>
      <c r="AS184" s="1">
        <v>4.2968343001789144E-2</v>
      </c>
      <c r="AT184" s="1">
        <v>1.6153300310658342E-2</v>
      </c>
      <c r="AU184" s="1">
        <v>9.2963927282995518E-2</v>
      </c>
      <c r="AV184" s="1">
        <v>5.8624262860789478E-2</v>
      </c>
      <c r="AW184" s="1">
        <v>0</v>
      </c>
      <c r="AX184" s="1">
        <v>0</v>
      </c>
      <c r="AY184" s="1">
        <v>2.5000000000000001E-2</v>
      </c>
      <c r="AZ184" s="1">
        <v>0</v>
      </c>
    </row>
    <row r="185" spans="35:52" x14ac:dyDescent="0.25">
      <c r="AM185" s="1">
        <v>0</v>
      </c>
      <c r="AN185" s="1">
        <v>0</v>
      </c>
      <c r="AO185" s="1">
        <v>2.2989722138142647E-3</v>
      </c>
      <c r="AP185" s="1">
        <v>2.2989722138142647E-3</v>
      </c>
      <c r="AQ185" s="1">
        <v>3.722514028986104E-4</v>
      </c>
      <c r="AR185" s="1">
        <v>3.722514028986104E-4</v>
      </c>
      <c r="AS185" s="1">
        <v>1.625816098934732E-2</v>
      </c>
      <c r="AT185" s="1">
        <v>1.625816098934732E-2</v>
      </c>
      <c r="AU185" s="1">
        <v>1.625816098934732E-2</v>
      </c>
      <c r="AV185" s="1">
        <v>2.4305211050669545E-2</v>
      </c>
      <c r="AW185" s="1">
        <v>0.11379022431635932</v>
      </c>
      <c r="AX185" s="1">
        <v>1.0988255898587249E-2</v>
      </c>
      <c r="AY185" s="1">
        <v>0.35629648719442519</v>
      </c>
      <c r="AZ185" s="1">
        <v>8.7473228810273862E-2</v>
      </c>
    </row>
    <row r="186" spans="35:52" x14ac:dyDescent="0.25">
      <c r="AM186" s="1">
        <v>2.5285785444617882E-3</v>
      </c>
      <c r="AN186" s="1">
        <v>2.5285785444617882E-3</v>
      </c>
      <c r="AO186" s="1">
        <v>2.5285785444617882E-3</v>
      </c>
      <c r="AP186" s="1">
        <v>2.5285785444617882E-3</v>
      </c>
      <c r="AQ186" s="1">
        <v>1.0645780384258133E-2</v>
      </c>
      <c r="AR186" s="1">
        <v>1.5142229638202193E-2</v>
      </c>
      <c r="AS186" s="1">
        <v>1.8854835814850451E-2</v>
      </c>
      <c r="AT186" s="1">
        <v>2.264452508737233E-2</v>
      </c>
      <c r="AU186" s="1">
        <v>4.4365676679261667E-2</v>
      </c>
      <c r="AV186" s="1">
        <v>6.1776288392760059E-2</v>
      </c>
      <c r="AW186" s="1">
        <v>0.13784948364352911</v>
      </c>
      <c r="AX186" s="1">
        <v>4.4890203540178197E-2</v>
      </c>
      <c r="AY186" s="1">
        <v>0.42157640768228832</v>
      </c>
      <c r="AZ186" s="1">
        <v>0.2055329678422424</v>
      </c>
    </row>
    <row r="187" spans="35:52" x14ac:dyDescent="0.25">
      <c r="AQ187" s="1">
        <v>1.0331742898264953E-2</v>
      </c>
      <c r="AR187" s="1">
        <v>1.2687782607944079E-2</v>
      </c>
      <c r="AS187" s="1">
        <v>2.8212122899818726E-2</v>
      </c>
      <c r="AT187" s="1">
        <v>1.7637703649498154E-2</v>
      </c>
      <c r="AU187" s="1">
        <v>6.5947638920952456E-2</v>
      </c>
      <c r="AV187" s="1">
        <v>7.5101572611938949E-2</v>
      </c>
      <c r="AW187" s="1">
        <v>0.12561051179901139</v>
      </c>
      <c r="AX187" s="1">
        <v>6.8984968581438655E-2</v>
      </c>
      <c r="AY187" s="1">
        <v>0.39616082619986281</v>
      </c>
      <c r="AZ187" s="1">
        <v>0.17146337922705057</v>
      </c>
    </row>
    <row r="188" spans="35:52" x14ac:dyDescent="0.25">
      <c r="AQ188" s="1">
        <v>1.6188270298397502E-3</v>
      </c>
      <c r="AR188" s="1">
        <v>1.6877114310994757E-4</v>
      </c>
      <c r="AS188" s="1">
        <v>4.1436252812205518E-3</v>
      </c>
      <c r="AT188" s="1">
        <v>1.4818521114897981E-2</v>
      </c>
      <c r="AU188" s="1">
        <v>1.8965569634577489E-2</v>
      </c>
      <c r="AV188" s="1">
        <v>3.2429728158676452E-2</v>
      </c>
      <c r="AW188" s="1">
        <v>8.8798232256485865E-2</v>
      </c>
      <c r="AX188" s="1">
        <v>5.7057434836246812E-2</v>
      </c>
      <c r="AY188" s="1">
        <v>0.33998321433478518</v>
      </c>
      <c r="AZ188" s="1">
        <v>0.13919399922365838</v>
      </c>
    </row>
    <row r="189" spans="35:52" x14ac:dyDescent="0.25">
      <c r="AQ189" s="1">
        <v>1.1589645899378817E-2</v>
      </c>
      <c r="AR189" s="1">
        <v>1.7307875846439974E-2</v>
      </c>
      <c r="AS189" s="1">
        <v>1.1589645899378817E-2</v>
      </c>
      <c r="AT189" s="1">
        <v>3.7059052463060238E-2</v>
      </c>
      <c r="AU189" s="1">
        <v>6.7005939160157735E-2</v>
      </c>
      <c r="AV189" s="1">
        <v>3.7059052463060238E-2</v>
      </c>
      <c r="AW189" s="1">
        <v>9.1152577029348092E-2</v>
      </c>
      <c r="AX189" s="1">
        <v>7.492246533367608E-2</v>
      </c>
      <c r="AY189" s="1">
        <v>0.36022480225106213</v>
      </c>
      <c r="AZ189" s="1">
        <v>0.15117736555586947</v>
      </c>
    </row>
    <row r="190" spans="35:52" x14ac:dyDescent="0.25">
      <c r="AM190" s="1">
        <v>0</v>
      </c>
      <c r="AN190" s="1">
        <v>0</v>
      </c>
      <c r="AO190" s="1">
        <v>0</v>
      </c>
      <c r="AP190" s="1">
        <v>0</v>
      </c>
      <c r="AQ190" s="1">
        <v>3.1251668715382959E-4</v>
      </c>
      <c r="AR190" s="1">
        <v>0</v>
      </c>
      <c r="AS190" s="1">
        <v>3.1251668715382959E-4</v>
      </c>
      <c r="AT190" s="1">
        <v>3.004351515732754E-3</v>
      </c>
      <c r="AU190" s="1">
        <v>3.5453875332420892E-2</v>
      </c>
      <c r="AV190" s="1">
        <v>4.3612927292085824E-2</v>
      </c>
      <c r="AW190" s="1">
        <v>2.0603072302010222E-2</v>
      </c>
      <c r="AX190" s="1">
        <v>2.0603072302010222E-2</v>
      </c>
      <c r="AY190" s="1">
        <v>0.35027642653839797</v>
      </c>
      <c r="AZ190" s="1">
        <v>8.9461641722529239E-2</v>
      </c>
    </row>
    <row r="191" spans="35:52" x14ac:dyDescent="0.25">
      <c r="AQ191" s="1">
        <v>4.9630440773777099E-4</v>
      </c>
      <c r="AR191" s="1">
        <v>4.9630440773777099E-4</v>
      </c>
      <c r="AS191" s="1">
        <v>4.7849926947072866E-3</v>
      </c>
      <c r="AT191" s="1">
        <v>4.9630440773777099E-4</v>
      </c>
      <c r="AU191" s="1">
        <v>2.1783562056268996E-2</v>
      </c>
      <c r="AV191" s="1">
        <v>2.1783562056268996E-2</v>
      </c>
      <c r="AW191" s="1">
        <v>1.2299088255240051E-2</v>
      </c>
      <c r="AX191" s="1">
        <v>2.1783562056268996E-2</v>
      </c>
      <c r="AY191" s="1">
        <v>0.17488035678434621</v>
      </c>
      <c r="AZ191" s="1">
        <v>2.1783562056268996E-2</v>
      </c>
    </row>
    <row r="192" spans="35:52" x14ac:dyDescent="0.25">
      <c r="AQ192" s="1">
        <v>5.165564975932865E-4</v>
      </c>
      <c r="AR192" s="1">
        <v>1.2808421318278848E-2</v>
      </c>
      <c r="AS192" s="1">
        <v>1.2808421318278848E-2</v>
      </c>
      <c r="AT192" s="1">
        <v>1.2808421318278848E-2</v>
      </c>
      <c r="AU192" s="1">
        <v>4.6289031081895804E-2</v>
      </c>
      <c r="AV192" s="1">
        <v>4.9818418349712942E-3</v>
      </c>
      <c r="AW192" s="1">
        <v>3.3971704983955797E-2</v>
      </c>
      <c r="AX192" s="1">
        <v>0.11774342055419074</v>
      </c>
      <c r="AY192" s="1">
        <v>0.2167243781074808</v>
      </c>
      <c r="AZ192" s="1">
        <v>8.7590335312847212E-2</v>
      </c>
    </row>
    <row r="193" spans="29:52" x14ac:dyDescent="0.25">
      <c r="AQ193" s="1">
        <v>5.7523921336308324E-4</v>
      </c>
      <c r="AR193" s="1">
        <v>0</v>
      </c>
      <c r="AS193" s="1">
        <v>0</v>
      </c>
      <c r="AT193" s="1">
        <v>5.5529519953704878E-3</v>
      </c>
      <c r="AU193" s="1">
        <v>5.7523921336308324E-4</v>
      </c>
      <c r="AV193" s="1">
        <v>6.6443461202895571E-2</v>
      </c>
      <c r="AW193" s="1">
        <v>5.5529519953704878E-3</v>
      </c>
      <c r="AX193" s="1">
        <v>2.532842170345076E-2</v>
      </c>
      <c r="AY193" s="1">
        <v>0.18609883717486997</v>
      </c>
      <c r="AZ193" s="1">
        <v>3.7943712939274843E-2</v>
      </c>
    </row>
    <row r="194" spans="29:52" x14ac:dyDescent="0.25">
      <c r="AQ194" s="1">
        <v>6.6145704115288181E-3</v>
      </c>
      <c r="AR194" s="1">
        <v>6.6145704115288181E-3</v>
      </c>
      <c r="AS194" s="1">
        <v>6.6145704115288181E-3</v>
      </c>
      <c r="AT194" s="1">
        <v>6.6145704115288181E-3</v>
      </c>
      <c r="AU194" s="1">
        <v>4.5371992341994016E-2</v>
      </c>
      <c r="AV194" s="1">
        <v>4.5371992341994016E-2</v>
      </c>
      <c r="AW194" s="1">
        <v>1.7043530695818793E-2</v>
      </c>
      <c r="AX194" s="1">
        <v>3.0251965068749664E-2</v>
      </c>
      <c r="AY194" s="1">
        <v>9.8265635835449339E-2</v>
      </c>
      <c r="AZ194" s="1">
        <v>3.0251965068749664E-2</v>
      </c>
    </row>
    <row r="195" spans="29:52" x14ac:dyDescent="0.25">
      <c r="AM195" s="1">
        <v>0</v>
      </c>
      <c r="AN195" s="1">
        <v>0</v>
      </c>
      <c r="AO195" s="1">
        <v>0</v>
      </c>
      <c r="AP195" s="1">
        <v>0</v>
      </c>
      <c r="AQ195" s="1">
        <v>0</v>
      </c>
      <c r="AR195" s="1">
        <v>0</v>
      </c>
      <c r="AS195" s="1">
        <v>0</v>
      </c>
      <c r="AT195" s="1">
        <v>6.6603620420236601E-4</v>
      </c>
      <c r="AU195" s="1">
        <v>1.6586475864529521E-2</v>
      </c>
      <c r="AV195" s="1">
        <v>6.6603620420236601E-4</v>
      </c>
      <c r="AW195" s="1">
        <v>6.6145704115288181E-3</v>
      </c>
      <c r="AX195" s="1">
        <v>1.7043530695818793E-2</v>
      </c>
      <c r="AY195" s="1">
        <v>6.1925721333396244E-2</v>
      </c>
      <c r="AZ195" s="1">
        <v>6.8403102469466546E-4</v>
      </c>
    </row>
    <row r="196" spans="29:52" x14ac:dyDescent="0.25">
      <c r="AQ196" s="1">
        <v>0</v>
      </c>
      <c r="AR196" s="1">
        <v>0</v>
      </c>
      <c r="AS196" s="1">
        <v>0</v>
      </c>
      <c r="AT196" s="1">
        <v>0</v>
      </c>
      <c r="AU196" s="1">
        <v>1.8037639814217493E-2</v>
      </c>
      <c r="AV196" s="1">
        <v>7.2310437633809396E-4</v>
      </c>
      <c r="AW196" s="1">
        <v>4.8060778403638926E-2</v>
      </c>
      <c r="AX196" s="1">
        <v>1.8037639814217493E-2</v>
      </c>
      <c r="AY196" s="1">
        <v>0.10421043194781532</v>
      </c>
      <c r="AZ196" s="1">
        <v>0</v>
      </c>
    </row>
    <row r="197" spans="29:52" x14ac:dyDescent="0.25">
      <c r="AQ197" s="1">
        <v>1.2048834483635116E-3</v>
      </c>
      <c r="AR197" s="1">
        <v>1.2048834483635116E-3</v>
      </c>
      <c r="AS197" s="1">
        <v>1.2048834483635116E-3</v>
      </c>
      <c r="AT197" s="1">
        <v>1.2048834483635116E-3</v>
      </c>
      <c r="AU197" s="1">
        <v>1.2048834483635116E-3</v>
      </c>
      <c r="AV197" s="1">
        <v>1.2048834483635116E-3</v>
      </c>
      <c r="AW197" s="1">
        <v>1.1749317884445817E-2</v>
      </c>
      <c r="AX197" s="1">
        <v>1.1749317884445817E-2</v>
      </c>
      <c r="AY197" s="1">
        <v>1.1749317884445817E-2</v>
      </c>
      <c r="AZ197" s="1">
        <v>3.0488967621515595E-2</v>
      </c>
    </row>
    <row r="198" spans="29:52" x14ac:dyDescent="0.25">
      <c r="AI198" s="1">
        <v>0</v>
      </c>
      <c r="AJ198" s="1">
        <v>0</v>
      </c>
      <c r="AK198" s="1">
        <v>0</v>
      </c>
      <c r="AL198" s="1">
        <v>0</v>
      </c>
      <c r="AM198" s="1">
        <v>0</v>
      </c>
      <c r="AN198" s="1">
        <v>0</v>
      </c>
      <c r="AO198" s="1">
        <v>0</v>
      </c>
      <c r="AP198" s="1">
        <v>0</v>
      </c>
      <c r="AQ198" s="1">
        <v>0</v>
      </c>
      <c r="AR198" s="1">
        <v>0</v>
      </c>
      <c r="AS198" s="1">
        <v>0</v>
      </c>
      <c r="AT198" s="1">
        <v>0</v>
      </c>
      <c r="AU198" s="1">
        <v>6.3094632097098688E-3</v>
      </c>
      <c r="AV198" s="1">
        <v>0</v>
      </c>
      <c r="AW198" s="1">
        <v>6.3094632097098688E-3</v>
      </c>
      <c r="AX198" s="1">
        <v>6.3094632097098688E-3</v>
      </c>
      <c r="AY198" s="1">
        <v>6.3094632097098688E-3</v>
      </c>
      <c r="AZ198" s="1">
        <v>6.3094632097098688E-3</v>
      </c>
    </row>
    <row r="199" spans="29:52" x14ac:dyDescent="0.25">
      <c r="AC199" s="1">
        <v>0</v>
      </c>
      <c r="AD199" s="1">
        <v>0</v>
      </c>
      <c r="AE199" s="1">
        <v>0</v>
      </c>
      <c r="AF199" s="1">
        <v>2.5000000000000001E-2</v>
      </c>
      <c r="AG199" s="1">
        <v>0</v>
      </c>
      <c r="AH199" s="1">
        <v>0</v>
      </c>
      <c r="AI199" s="1">
        <v>2.5000000000000001E-2</v>
      </c>
      <c r="AJ199" s="1">
        <v>0</v>
      </c>
      <c r="AK199" s="1">
        <v>0</v>
      </c>
      <c r="AL199" s="1">
        <v>0</v>
      </c>
    </row>
    <row r="201" spans="29:52" x14ac:dyDescent="0.25">
      <c r="AQ201" s="1">
        <v>0</v>
      </c>
      <c r="AR201" s="1">
        <v>0</v>
      </c>
      <c r="AS201" s="1">
        <v>0</v>
      </c>
      <c r="AT201" s="1">
        <v>0</v>
      </c>
      <c r="AU201" s="1">
        <v>0</v>
      </c>
      <c r="AV201" s="1">
        <v>0</v>
      </c>
      <c r="AW201" s="1">
        <v>0</v>
      </c>
      <c r="AX201" s="1">
        <v>0</v>
      </c>
      <c r="AY201" s="1">
        <v>0</v>
      </c>
      <c r="AZ201" s="1">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J201"/>
  <sheetViews>
    <sheetView topLeftCell="A136" workbookViewId="0">
      <selection activeCell="A139" sqref="A139"/>
    </sheetView>
  </sheetViews>
  <sheetFormatPr defaultColWidth="9.140625" defaultRowHeight="15" x14ac:dyDescent="0.25"/>
  <cols>
    <col min="1" max="16384" width="9.140625" style="1"/>
  </cols>
  <sheetData>
    <row r="1" spans="1:62" x14ac:dyDescent="0.25">
      <c r="A1" s="2">
        <v>0</v>
      </c>
      <c r="B1" s="2">
        <v>0</v>
      </c>
      <c r="C1" s="2">
        <v>0</v>
      </c>
      <c r="D1" s="2">
        <v>0</v>
      </c>
      <c r="E1" s="2">
        <v>0</v>
      </c>
      <c r="F1" s="2">
        <v>0</v>
      </c>
      <c r="G1" s="2">
        <v>0</v>
      </c>
      <c r="H1" s="2">
        <v>0</v>
      </c>
      <c r="I1" s="2">
        <v>0</v>
      </c>
      <c r="J1" s="2">
        <v>0</v>
      </c>
      <c r="K1" s="2">
        <v>0</v>
      </c>
      <c r="L1" s="2">
        <v>0</v>
      </c>
      <c r="M1" s="2">
        <v>0</v>
      </c>
      <c r="N1" s="2">
        <v>0</v>
      </c>
      <c r="O1" s="2">
        <v>0</v>
      </c>
      <c r="P1" s="2">
        <v>0</v>
      </c>
      <c r="Q1" s="2">
        <v>0</v>
      </c>
      <c r="R1" s="2">
        <v>0</v>
      </c>
      <c r="S1" s="2">
        <v>0</v>
      </c>
      <c r="T1" s="2">
        <v>0</v>
      </c>
      <c r="U1" s="2">
        <v>0</v>
      </c>
      <c r="V1" s="2">
        <v>0</v>
      </c>
      <c r="W1" s="2">
        <v>0</v>
      </c>
      <c r="X1" s="2">
        <v>0</v>
      </c>
      <c r="Y1" s="2">
        <v>0</v>
      </c>
      <c r="Z1" s="2">
        <v>0</v>
      </c>
      <c r="AA1" s="2">
        <v>0</v>
      </c>
      <c r="AB1" s="2">
        <v>0</v>
      </c>
      <c r="AC1" s="2">
        <v>0</v>
      </c>
      <c r="AD1" s="2">
        <v>0</v>
      </c>
      <c r="AE1" s="2">
        <v>0</v>
      </c>
      <c r="AF1" s="2">
        <v>0</v>
      </c>
      <c r="AG1" s="2">
        <v>0</v>
      </c>
      <c r="AH1" s="2">
        <v>0</v>
      </c>
      <c r="AI1" s="2">
        <v>0</v>
      </c>
      <c r="AJ1" s="2">
        <v>0</v>
      </c>
      <c r="AK1" s="2">
        <v>0</v>
      </c>
      <c r="AL1" s="2">
        <v>0</v>
      </c>
      <c r="AM1" s="2">
        <v>0</v>
      </c>
      <c r="AN1" s="2">
        <v>0</v>
      </c>
      <c r="AO1" s="2">
        <v>0</v>
      </c>
      <c r="AP1" s="2">
        <v>0</v>
      </c>
      <c r="AQ1" s="2">
        <v>0</v>
      </c>
      <c r="AR1" s="2">
        <v>0</v>
      </c>
      <c r="AS1" s="2">
        <v>0</v>
      </c>
      <c r="AT1" s="2">
        <v>0</v>
      </c>
      <c r="AU1" s="2">
        <v>0</v>
      </c>
      <c r="AV1" s="2">
        <v>0</v>
      </c>
      <c r="AW1" s="2">
        <v>0</v>
      </c>
      <c r="AX1" s="2">
        <v>0</v>
      </c>
      <c r="AY1" s="2">
        <v>0</v>
      </c>
      <c r="AZ1" s="2">
        <v>0</v>
      </c>
      <c r="BA1" s="2">
        <v>0</v>
      </c>
      <c r="BB1" s="2">
        <v>0</v>
      </c>
      <c r="BC1" s="2"/>
      <c r="BD1" s="2"/>
      <c r="BE1" s="2"/>
      <c r="BF1" s="2"/>
      <c r="BG1" s="2"/>
      <c r="BH1" s="2"/>
      <c r="BI1" s="2"/>
      <c r="BJ1" s="2"/>
    </row>
    <row r="2" spans="1:62" x14ac:dyDescent="0.25">
      <c r="A2" s="2">
        <v>0</v>
      </c>
      <c r="B2" s="2">
        <v>0</v>
      </c>
      <c r="C2" s="2">
        <v>0</v>
      </c>
      <c r="D2" s="2">
        <v>0</v>
      </c>
      <c r="E2" s="2">
        <v>0</v>
      </c>
      <c r="F2" s="2">
        <v>0</v>
      </c>
      <c r="G2" s="2">
        <v>0</v>
      </c>
      <c r="H2" s="2">
        <v>0</v>
      </c>
      <c r="I2" s="2">
        <v>0</v>
      </c>
      <c r="J2" s="2">
        <v>0</v>
      </c>
      <c r="K2" s="2">
        <v>0</v>
      </c>
      <c r="L2" s="2">
        <v>0</v>
      </c>
      <c r="M2" s="2">
        <v>0</v>
      </c>
      <c r="N2" s="2">
        <v>0</v>
      </c>
      <c r="O2" s="2">
        <v>0</v>
      </c>
      <c r="P2" s="2">
        <v>0</v>
      </c>
      <c r="Q2" s="2">
        <v>0</v>
      </c>
      <c r="R2" s="2">
        <v>0</v>
      </c>
      <c r="S2" s="2">
        <v>0</v>
      </c>
      <c r="T2" s="2">
        <v>0</v>
      </c>
      <c r="U2" s="2">
        <v>0</v>
      </c>
      <c r="V2" s="2">
        <v>0</v>
      </c>
      <c r="W2" s="2">
        <v>0</v>
      </c>
      <c r="X2" s="2">
        <v>0</v>
      </c>
      <c r="Y2" s="2">
        <v>0</v>
      </c>
      <c r="Z2" s="2">
        <v>0</v>
      </c>
      <c r="AA2" s="2">
        <v>0</v>
      </c>
      <c r="AB2" s="2">
        <v>0</v>
      </c>
      <c r="AC2" s="2">
        <v>0</v>
      </c>
      <c r="AD2" s="2">
        <v>0</v>
      </c>
      <c r="AE2" s="2">
        <v>0</v>
      </c>
      <c r="AF2" s="2">
        <v>0</v>
      </c>
      <c r="AG2" s="2">
        <v>0</v>
      </c>
      <c r="AH2" s="2">
        <v>0</v>
      </c>
      <c r="AI2" s="2">
        <v>0</v>
      </c>
      <c r="AJ2" s="2">
        <v>0</v>
      </c>
      <c r="AK2" s="2">
        <v>0</v>
      </c>
      <c r="AL2" s="2">
        <v>0</v>
      </c>
      <c r="AM2" s="2">
        <v>0</v>
      </c>
      <c r="AN2" s="2">
        <v>0</v>
      </c>
      <c r="AO2" s="2">
        <v>0</v>
      </c>
      <c r="AP2" s="2">
        <v>0</v>
      </c>
      <c r="AQ2" s="2">
        <v>0</v>
      </c>
      <c r="AR2" s="2">
        <v>0</v>
      </c>
      <c r="AS2" s="2">
        <v>0</v>
      </c>
      <c r="AT2" s="2">
        <v>0</v>
      </c>
      <c r="AU2" s="2">
        <v>0</v>
      </c>
      <c r="AV2" s="2">
        <v>0</v>
      </c>
      <c r="AW2" s="2">
        <v>0</v>
      </c>
      <c r="AX2" s="2">
        <v>0</v>
      </c>
      <c r="AY2" s="2">
        <v>0</v>
      </c>
      <c r="AZ2" s="2">
        <v>0</v>
      </c>
      <c r="BA2" s="2">
        <v>0</v>
      </c>
      <c r="BB2" s="2">
        <v>0</v>
      </c>
      <c r="BC2" s="2"/>
      <c r="BD2" s="2"/>
      <c r="BE2" s="2"/>
      <c r="BF2" s="2"/>
      <c r="BG2" s="2"/>
      <c r="BH2" s="2"/>
      <c r="BI2" s="2"/>
      <c r="BJ2" s="2"/>
    </row>
    <row r="3" spans="1:62" x14ac:dyDescent="0.25">
      <c r="A3" s="2">
        <v>0</v>
      </c>
      <c r="B3" s="2">
        <v>0</v>
      </c>
      <c r="C3" s="2">
        <v>0</v>
      </c>
      <c r="D3" s="2">
        <v>0</v>
      </c>
      <c r="E3" s="2">
        <v>0</v>
      </c>
      <c r="F3" s="2">
        <v>0</v>
      </c>
      <c r="G3" s="2">
        <v>0</v>
      </c>
      <c r="H3" s="2">
        <v>0</v>
      </c>
      <c r="I3" s="2">
        <v>0</v>
      </c>
      <c r="J3" s="2">
        <v>0</v>
      </c>
      <c r="K3" s="2">
        <v>0</v>
      </c>
      <c r="L3" s="2">
        <v>0</v>
      </c>
      <c r="M3" s="2">
        <v>0</v>
      </c>
      <c r="N3" s="2">
        <v>0</v>
      </c>
      <c r="O3" s="2">
        <v>0</v>
      </c>
      <c r="P3" s="2">
        <v>0</v>
      </c>
      <c r="Q3" s="2">
        <v>0</v>
      </c>
      <c r="R3" s="2">
        <v>0</v>
      </c>
      <c r="S3" s="2">
        <v>0</v>
      </c>
      <c r="T3" s="2">
        <v>0</v>
      </c>
      <c r="U3" s="2">
        <v>0</v>
      </c>
      <c r="V3" s="2">
        <v>0</v>
      </c>
      <c r="W3" s="2">
        <v>0</v>
      </c>
      <c r="X3" s="2">
        <v>0</v>
      </c>
      <c r="Y3" s="2">
        <v>0</v>
      </c>
      <c r="Z3" s="2">
        <v>0</v>
      </c>
      <c r="AA3" s="2">
        <v>0</v>
      </c>
      <c r="AB3" s="2">
        <v>0</v>
      </c>
      <c r="AC3" s="2">
        <v>0</v>
      </c>
      <c r="AD3" s="2">
        <v>0</v>
      </c>
      <c r="AE3" s="2">
        <v>0</v>
      </c>
      <c r="AF3" s="2">
        <v>0</v>
      </c>
      <c r="AG3" s="2">
        <v>0</v>
      </c>
      <c r="AH3" s="2">
        <v>0</v>
      </c>
      <c r="AI3" s="2">
        <v>0</v>
      </c>
      <c r="AJ3" s="2">
        <v>0</v>
      </c>
      <c r="AK3" s="2">
        <v>0</v>
      </c>
      <c r="AL3" s="2">
        <v>0</v>
      </c>
      <c r="AM3" s="2">
        <v>0</v>
      </c>
      <c r="AN3" s="2">
        <v>0</v>
      </c>
      <c r="AO3" s="2">
        <v>0</v>
      </c>
      <c r="AP3" s="2">
        <v>0</v>
      </c>
      <c r="AQ3" s="2">
        <v>0</v>
      </c>
      <c r="AR3" s="2">
        <v>0</v>
      </c>
      <c r="AS3" s="2">
        <v>0</v>
      </c>
      <c r="AT3" s="2">
        <v>0</v>
      </c>
      <c r="AU3" s="2">
        <v>0</v>
      </c>
      <c r="AV3" s="2">
        <v>0</v>
      </c>
      <c r="AW3" s="2">
        <v>0</v>
      </c>
      <c r="AX3" s="2">
        <v>0</v>
      </c>
      <c r="AY3" s="2">
        <v>0</v>
      </c>
      <c r="AZ3" s="2">
        <v>0</v>
      </c>
      <c r="BA3" s="2">
        <v>0</v>
      </c>
      <c r="BB3" s="2">
        <v>0</v>
      </c>
      <c r="BC3" s="2"/>
      <c r="BD3" s="2"/>
      <c r="BE3" s="2"/>
      <c r="BF3" s="2"/>
      <c r="BG3" s="2"/>
      <c r="BH3" s="2"/>
      <c r="BI3" s="2"/>
      <c r="BJ3" s="2"/>
    </row>
    <row r="4" spans="1:62" x14ac:dyDescent="0.25">
      <c r="A4" s="2">
        <v>0</v>
      </c>
      <c r="B4" s="2">
        <v>0</v>
      </c>
      <c r="C4" s="2">
        <v>0</v>
      </c>
      <c r="D4" s="2">
        <v>0</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c r="X4" s="2">
        <v>0</v>
      </c>
      <c r="Y4" s="2">
        <v>0</v>
      </c>
      <c r="Z4" s="2">
        <v>0</v>
      </c>
      <c r="AA4" s="2">
        <v>0</v>
      </c>
      <c r="AB4" s="2">
        <v>0</v>
      </c>
      <c r="AC4" s="2">
        <v>0</v>
      </c>
      <c r="AD4" s="2">
        <v>0</v>
      </c>
      <c r="AE4" s="2">
        <v>0</v>
      </c>
      <c r="AF4" s="2">
        <v>0</v>
      </c>
      <c r="AG4" s="2">
        <v>0</v>
      </c>
      <c r="AH4" s="2">
        <v>0</v>
      </c>
      <c r="AI4" s="2">
        <v>0</v>
      </c>
      <c r="AJ4" s="2">
        <v>0</v>
      </c>
      <c r="AK4" s="2">
        <v>0</v>
      </c>
      <c r="AL4" s="2">
        <v>0</v>
      </c>
      <c r="AM4" s="2">
        <v>0</v>
      </c>
      <c r="AN4" s="2">
        <v>0</v>
      </c>
      <c r="AO4" s="2">
        <v>0</v>
      </c>
      <c r="AP4" s="2">
        <v>0</v>
      </c>
      <c r="AQ4" s="2">
        <v>0</v>
      </c>
      <c r="AR4" s="2">
        <v>0</v>
      </c>
      <c r="AS4" s="2">
        <v>0</v>
      </c>
      <c r="AT4" s="2">
        <v>0</v>
      </c>
      <c r="AU4" s="2">
        <v>0</v>
      </c>
      <c r="AV4" s="2">
        <v>0</v>
      </c>
      <c r="AW4" s="2">
        <v>0</v>
      </c>
      <c r="AX4" s="2">
        <v>0</v>
      </c>
      <c r="AY4" s="2">
        <v>0</v>
      </c>
      <c r="AZ4" s="2">
        <v>0</v>
      </c>
      <c r="BA4" s="2">
        <v>0</v>
      </c>
      <c r="BB4" s="2">
        <v>0</v>
      </c>
      <c r="BC4" s="2"/>
      <c r="BD4" s="2"/>
      <c r="BE4" s="2"/>
      <c r="BF4" s="2"/>
      <c r="BG4" s="2"/>
      <c r="BH4" s="2"/>
      <c r="BI4" s="2"/>
      <c r="BJ4" s="2"/>
    </row>
    <row r="5" spans="1:62" x14ac:dyDescent="0.25">
      <c r="A5" s="2">
        <v>0</v>
      </c>
      <c r="B5" s="2">
        <v>0</v>
      </c>
      <c r="C5" s="2">
        <v>0</v>
      </c>
      <c r="D5" s="2">
        <v>0</v>
      </c>
      <c r="E5" s="2">
        <v>0</v>
      </c>
      <c r="F5" s="2">
        <v>0</v>
      </c>
      <c r="G5" s="2">
        <v>0</v>
      </c>
      <c r="H5" s="2">
        <v>0</v>
      </c>
      <c r="I5" s="2">
        <v>0.59462852119024578</v>
      </c>
      <c r="J5" s="2">
        <v>0.75419301954146345</v>
      </c>
      <c r="K5" s="2">
        <v>0.82906047693546281</v>
      </c>
      <c r="L5" s="2">
        <v>0.81070591711760454</v>
      </c>
      <c r="M5" s="2">
        <v>0.91611431977914215</v>
      </c>
      <c r="N5" s="2">
        <v>0.43438495616213535</v>
      </c>
      <c r="O5" s="2">
        <v>0.2123800018986246</v>
      </c>
      <c r="P5" s="2">
        <v>0.13376759047428943</v>
      </c>
      <c r="Q5" s="2">
        <v>0.2123800018986246</v>
      </c>
      <c r="R5" s="2">
        <v>0.26164734241301124</v>
      </c>
      <c r="S5" s="2">
        <v>0</v>
      </c>
      <c r="T5" s="2">
        <v>0</v>
      </c>
      <c r="U5" s="2">
        <v>0</v>
      </c>
      <c r="V5" s="2">
        <v>0</v>
      </c>
      <c r="W5" s="2">
        <v>0</v>
      </c>
      <c r="X5" s="2">
        <v>0</v>
      </c>
      <c r="Y5" s="2">
        <v>0</v>
      </c>
      <c r="Z5" s="2">
        <v>0</v>
      </c>
      <c r="AA5" s="2">
        <v>0</v>
      </c>
      <c r="AB5" s="2">
        <v>0</v>
      </c>
      <c r="AC5" s="2">
        <v>0</v>
      </c>
      <c r="AD5" s="2">
        <v>0</v>
      </c>
      <c r="AE5" s="2">
        <v>0</v>
      </c>
      <c r="AF5" s="2">
        <v>0</v>
      </c>
      <c r="AG5" s="2">
        <v>0</v>
      </c>
      <c r="AH5" s="2">
        <v>0</v>
      </c>
      <c r="AI5" s="2">
        <v>0</v>
      </c>
      <c r="AJ5" s="2">
        <v>0</v>
      </c>
      <c r="AK5" s="2">
        <v>0</v>
      </c>
      <c r="AL5" s="2">
        <v>0</v>
      </c>
      <c r="AM5" s="2">
        <v>0</v>
      </c>
      <c r="AN5" s="2">
        <v>0</v>
      </c>
      <c r="AO5" s="2">
        <v>0</v>
      </c>
      <c r="AP5" s="2">
        <v>0</v>
      </c>
      <c r="AQ5" s="2">
        <v>0</v>
      </c>
      <c r="AR5" s="2">
        <v>0</v>
      </c>
      <c r="AS5" s="2">
        <v>0</v>
      </c>
      <c r="AT5" s="2">
        <v>0</v>
      </c>
      <c r="AU5" s="2">
        <v>0</v>
      </c>
      <c r="AV5" s="2">
        <v>0</v>
      </c>
      <c r="AW5" s="2">
        <v>0</v>
      </c>
      <c r="AX5" s="2">
        <v>0</v>
      </c>
      <c r="AY5" s="2">
        <v>0</v>
      </c>
      <c r="AZ5" s="2">
        <v>0</v>
      </c>
      <c r="BA5" s="2">
        <v>0</v>
      </c>
      <c r="BB5" s="2">
        <v>0</v>
      </c>
      <c r="BC5" s="2"/>
      <c r="BD5" s="2"/>
      <c r="BE5" s="2"/>
      <c r="BF5" s="2"/>
      <c r="BG5" s="2"/>
      <c r="BH5" s="2"/>
      <c r="BI5" s="2"/>
      <c r="BJ5" s="2"/>
    </row>
    <row r="6" spans="1:62" x14ac:dyDescent="0.25">
      <c r="A6" s="2">
        <v>0</v>
      </c>
      <c r="B6" s="2">
        <v>0</v>
      </c>
      <c r="C6" s="2">
        <v>0</v>
      </c>
      <c r="D6" s="2">
        <v>0</v>
      </c>
      <c r="E6" s="2">
        <v>0</v>
      </c>
      <c r="F6" s="2">
        <v>0</v>
      </c>
      <c r="G6" s="2">
        <v>0</v>
      </c>
      <c r="H6" s="2">
        <v>0</v>
      </c>
      <c r="I6" s="2">
        <v>0.55523587222432358</v>
      </c>
      <c r="J6" s="2">
        <v>0.69074463870603164</v>
      </c>
      <c r="K6" s="2">
        <v>0.79182534359373147</v>
      </c>
      <c r="L6" s="2">
        <v>0.79692433436072019</v>
      </c>
      <c r="M6" s="2">
        <v>0.92404334049145653</v>
      </c>
      <c r="N6" s="2">
        <v>0.43265986736752771</v>
      </c>
      <c r="O6" s="2">
        <v>0.27380648530855689</v>
      </c>
      <c r="P6" s="2">
        <v>9.9187870833833736E-2</v>
      </c>
      <c r="Q6" s="2">
        <v>0.17636055869083767</v>
      </c>
      <c r="R6" s="2">
        <v>0.1073109487880356</v>
      </c>
      <c r="S6" s="2">
        <v>0</v>
      </c>
      <c r="T6" s="2">
        <v>0</v>
      </c>
      <c r="U6" s="2">
        <v>0</v>
      </c>
      <c r="V6" s="2">
        <v>0</v>
      </c>
      <c r="W6" s="2">
        <v>0</v>
      </c>
      <c r="X6" s="2">
        <v>0</v>
      </c>
      <c r="Y6" s="2">
        <v>0</v>
      </c>
      <c r="Z6" s="2">
        <v>0</v>
      </c>
      <c r="AA6" s="2">
        <v>0</v>
      </c>
      <c r="AB6" s="2">
        <v>0</v>
      </c>
      <c r="AC6" s="2">
        <v>0</v>
      </c>
      <c r="AD6" s="2">
        <v>0</v>
      </c>
      <c r="AE6" s="2">
        <v>0</v>
      </c>
      <c r="AF6" s="2">
        <v>0</v>
      </c>
      <c r="AG6" s="2">
        <v>0</v>
      </c>
      <c r="AH6" s="2">
        <v>0</v>
      </c>
      <c r="AI6" s="2">
        <v>0</v>
      </c>
      <c r="AJ6" s="2">
        <v>0</v>
      </c>
      <c r="AK6" s="2">
        <v>0</v>
      </c>
      <c r="AL6" s="2">
        <v>0</v>
      </c>
      <c r="AM6" s="2">
        <v>0</v>
      </c>
      <c r="AN6" s="2">
        <v>0</v>
      </c>
      <c r="AO6" s="2">
        <v>0</v>
      </c>
      <c r="AP6" s="2">
        <v>0</v>
      </c>
      <c r="AQ6" s="2">
        <v>0</v>
      </c>
      <c r="AR6" s="2">
        <v>0</v>
      </c>
      <c r="AS6" s="2">
        <v>0</v>
      </c>
      <c r="AT6" s="2">
        <v>0</v>
      </c>
      <c r="AU6" s="2">
        <v>0</v>
      </c>
      <c r="AV6" s="2">
        <v>0</v>
      </c>
      <c r="AW6" s="2">
        <v>0</v>
      </c>
      <c r="AX6" s="2">
        <v>0</v>
      </c>
      <c r="AY6" s="2">
        <v>0</v>
      </c>
      <c r="AZ6" s="2">
        <v>0</v>
      </c>
      <c r="BA6" s="2">
        <v>0</v>
      </c>
      <c r="BB6" s="2">
        <v>0</v>
      </c>
      <c r="BC6" s="2"/>
      <c r="BD6" s="2"/>
      <c r="BE6" s="2"/>
      <c r="BF6" s="2"/>
      <c r="BG6" s="2"/>
      <c r="BH6" s="2"/>
      <c r="BI6" s="2"/>
      <c r="BJ6" s="2"/>
    </row>
    <row r="7" spans="1:62" x14ac:dyDescent="0.25">
      <c r="A7" s="2">
        <v>0</v>
      </c>
      <c r="B7" s="2">
        <v>0</v>
      </c>
      <c r="C7" s="2">
        <v>0</v>
      </c>
      <c r="D7" s="2">
        <v>0</v>
      </c>
      <c r="E7" s="2">
        <v>0</v>
      </c>
      <c r="F7" s="2">
        <v>0</v>
      </c>
      <c r="G7" s="2">
        <v>0</v>
      </c>
      <c r="H7" s="2">
        <v>0</v>
      </c>
      <c r="I7" s="2">
        <v>0.76625707760865769</v>
      </c>
      <c r="J7" s="2">
        <v>0.86399490515753019</v>
      </c>
      <c r="K7" s="2">
        <v>0.92680636061457911</v>
      </c>
      <c r="L7" s="2">
        <v>0.91460041317479046</v>
      </c>
      <c r="M7" s="2">
        <v>0.9761277964429933</v>
      </c>
      <c r="N7" s="2">
        <v>0.68300167169445825</v>
      </c>
      <c r="O7" s="2">
        <v>0.45991713334568463</v>
      </c>
      <c r="P7" s="2">
        <v>0.38912607066038118</v>
      </c>
      <c r="Q7" s="2">
        <v>0.44989285194329387</v>
      </c>
      <c r="R7" s="2">
        <v>0.27452324615747825</v>
      </c>
      <c r="S7" s="2">
        <v>0</v>
      </c>
      <c r="T7" s="2">
        <v>0</v>
      </c>
      <c r="U7" s="2">
        <v>0</v>
      </c>
      <c r="V7" s="2">
        <v>0</v>
      </c>
      <c r="W7" s="2">
        <v>0</v>
      </c>
      <c r="X7" s="2">
        <v>0</v>
      </c>
      <c r="Y7" s="2">
        <v>0</v>
      </c>
      <c r="Z7" s="2">
        <v>0</v>
      </c>
      <c r="AA7" s="2">
        <v>0</v>
      </c>
      <c r="AB7" s="2">
        <v>0</v>
      </c>
      <c r="AC7" s="2">
        <v>0</v>
      </c>
      <c r="AD7" s="2">
        <v>0</v>
      </c>
      <c r="AE7" s="2">
        <v>0</v>
      </c>
      <c r="AF7" s="2">
        <v>0</v>
      </c>
      <c r="AG7" s="2">
        <v>0</v>
      </c>
      <c r="AH7" s="2">
        <v>0</v>
      </c>
      <c r="AI7" s="2">
        <v>0</v>
      </c>
      <c r="AJ7" s="2">
        <v>0</v>
      </c>
      <c r="AK7" s="2">
        <v>0</v>
      </c>
      <c r="AL7" s="2">
        <v>0</v>
      </c>
      <c r="AM7" s="2">
        <v>0</v>
      </c>
      <c r="AN7" s="2">
        <v>0</v>
      </c>
      <c r="AO7" s="2">
        <v>0</v>
      </c>
      <c r="AP7" s="2">
        <v>0</v>
      </c>
      <c r="AQ7" s="2">
        <v>0</v>
      </c>
      <c r="AR7" s="2">
        <v>0</v>
      </c>
      <c r="AS7" s="2">
        <v>0</v>
      </c>
      <c r="AT7" s="2">
        <v>0</v>
      </c>
      <c r="AU7" s="2">
        <v>0</v>
      </c>
      <c r="AV7" s="2">
        <v>0</v>
      </c>
      <c r="AW7" s="2">
        <v>0</v>
      </c>
      <c r="AX7" s="2">
        <v>0</v>
      </c>
      <c r="AY7" s="2">
        <v>0</v>
      </c>
      <c r="AZ7" s="2">
        <v>0</v>
      </c>
      <c r="BA7" s="2">
        <v>0</v>
      </c>
      <c r="BB7" s="2">
        <v>0</v>
      </c>
      <c r="BC7" s="2"/>
      <c r="BD7" s="2"/>
      <c r="BE7" s="2"/>
      <c r="BF7" s="2"/>
      <c r="BG7" s="2"/>
      <c r="BH7" s="2"/>
      <c r="BI7" s="2"/>
      <c r="BJ7" s="2"/>
    </row>
    <row r="8" spans="1:62" x14ac:dyDescent="0.25">
      <c r="A8" s="2">
        <v>0</v>
      </c>
      <c r="B8" s="2">
        <v>0</v>
      </c>
      <c r="C8" s="2">
        <v>0</v>
      </c>
      <c r="D8" s="2">
        <v>0</v>
      </c>
      <c r="E8" s="2">
        <v>0</v>
      </c>
      <c r="F8" s="2">
        <v>0</v>
      </c>
      <c r="G8" s="2">
        <v>0</v>
      </c>
      <c r="H8" s="2">
        <v>0</v>
      </c>
      <c r="I8" s="2">
        <v>0.88901782731067591</v>
      </c>
      <c r="J8" s="2">
        <v>0.89393059238525829</v>
      </c>
      <c r="K8" s="2">
        <v>0.95478599788570584</v>
      </c>
      <c r="L8" s="2">
        <v>0.95036633720379093</v>
      </c>
      <c r="M8" s="2">
        <v>0.97177086981116112</v>
      </c>
      <c r="N8" s="2">
        <v>0.79180157744223667</v>
      </c>
      <c r="O8" s="2">
        <v>0.73190437494385474</v>
      </c>
      <c r="P8" s="2">
        <v>0.76944729589576344</v>
      </c>
      <c r="Q8" s="2">
        <v>0.7787420768185358</v>
      </c>
      <c r="R8" s="2">
        <v>0.5766791247483356</v>
      </c>
      <c r="S8" s="2">
        <v>0.7007278205584031</v>
      </c>
      <c r="T8" s="2">
        <v>0.7007278205584031</v>
      </c>
      <c r="U8" s="2">
        <v>0.51789643644574124</v>
      </c>
      <c r="V8" s="2">
        <v>0.7341287825770495</v>
      </c>
      <c r="W8" s="2">
        <v>0.1963696467625391</v>
      </c>
      <c r="X8" s="2">
        <v>0.43647509694138664</v>
      </c>
      <c r="Y8" s="2">
        <v>0</v>
      </c>
      <c r="Z8" s="2">
        <v>0</v>
      </c>
      <c r="AA8" s="2">
        <v>0</v>
      </c>
      <c r="AB8" s="2">
        <v>0</v>
      </c>
      <c r="AC8" s="2">
        <v>0.97499999999999998</v>
      </c>
      <c r="AD8" s="2">
        <v>0.97499999999999998</v>
      </c>
      <c r="AE8" s="2">
        <v>0.97499999999999998</v>
      </c>
      <c r="AF8" s="2">
        <v>0.97499999999999998</v>
      </c>
      <c r="AG8" s="2">
        <v>0.97499999999999998</v>
      </c>
      <c r="AH8" s="2">
        <v>0.97499999999999998</v>
      </c>
      <c r="AI8" s="2">
        <v>0.97499999999999998</v>
      </c>
      <c r="AJ8" s="2">
        <v>0.97499999999999998</v>
      </c>
      <c r="AK8" s="2">
        <v>0.97499999999999998</v>
      </c>
      <c r="AL8" s="2">
        <v>0.97499999999999998</v>
      </c>
      <c r="AM8" s="2">
        <v>0</v>
      </c>
      <c r="AN8" s="2">
        <v>0</v>
      </c>
      <c r="AO8" s="2">
        <v>0</v>
      </c>
      <c r="AP8" s="2">
        <v>0</v>
      </c>
      <c r="AQ8" s="2">
        <v>0</v>
      </c>
      <c r="AR8" s="2">
        <v>0</v>
      </c>
      <c r="AS8" s="2">
        <v>0</v>
      </c>
      <c r="AT8" s="2">
        <v>0</v>
      </c>
      <c r="AU8" s="2">
        <v>0</v>
      </c>
      <c r="AV8" s="2">
        <v>0</v>
      </c>
      <c r="AW8" s="2">
        <v>0</v>
      </c>
      <c r="AX8" s="2">
        <v>0</v>
      </c>
      <c r="AY8" s="2">
        <v>0</v>
      </c>
      <c r="AZ8" s="2">
        <v>0</v>
      </c>
      <c r="BA8" s="2">
        <v>0</v>
      </c>
      <c r="BB8" s="2">
        <v>0</v>
      </c>
      <c r="BC8" s="2"/>
      <c r="BD8" s="2"/>
      <c r="BE8" s="2"/>
      <c r="BF8" s="2"/>
      <c r="BG8" s="2"/>
      <c r="BH8" s="2"/>
      <c r="BI8" s="2"/>
      <c r="BJ8" s="2"/>
    </row>
    <row r="9" spans="1:62" x14ac:dyDescent="0.25">
      <c r="A9" s="2">
        <v>0</v>
      </c>
      <c r="B9" s="2">
        <v>0</v>
      </c>
      <c r="C9" s="2">
        <v>0</v>
      </c>
      <c r="D9" s="2">
        <v>0</v>
      </c>
      <c r="E9" s="2">
        <v>0</v>
      </c>
      <c r="F9" s="2">
        <v>0</v>
      </c>
      <c r="G9" s="2">
        <v>0</v>
      </c>
      <c r="H9" s="2">
        <v>0</v>
      </c>
      <c r="I9" s="2">
        <v>0.99684027646874718</v>
      </c>
      <c r="J9" s="2">
        <v>0.99684027646874718</v>
      </c>
      <c r="K9" s="2">
        <v>1</v>
      </c>
      <c r="L9" s="2">
        <v>1</v>
      </c>
      <c r="M9" s="2">
        <v>1</v>
      </c>
      <c r="N9" s="2">
        <v>0.91476658586274517</v>
      </c>
      <c r="O9" s="2">
        <v>0.70680669657515782</v>
      </c>
      <c r="P9" s="2">
        <v>0.81650607230023109</v>
      </c>
      <c r="Q9" s="2">
        <v>0.8440335034718105</v>
      </c>
      <c r="R9" s="2">
        <v>0.68396116374240901</v>
      </c>
      <c r="S9" s="2">
        <v>0.56197126700392719</v>
      </c>
      <c r="T9" s="2">
        <v>0.40557291034323439</v>
      </c>
      <c r="U9" s="2">
        <v>0.35573568026678659</v>
      </c>
      <c r="V9" s="2">
        <v>0.47925558465042695</v>
      </c>
      <c r="W9" s="2">
        <v>3.5976985773374437E-2</v>
      </c>
      <c r="X9" s="2">
        <v>0.1473671625388786</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c r="BD9" s="2"/>
      <c r="BE9" s="2"/>
      <c r="BF9" s="2"/>
      <c r="BG9" s="2"/>
      <c r="BH9" s="2"/>
      <c r="BI9" s="2"/>
      <c r="BJ9" s="2"/>
    </row>
    <row r="10" spans="1:62" x14ac:dyDescent="0.25">
      <c r="A10" s="2">
        <v>0</v>
      </c>
      <c r="B10" s="2">
        <v>0</v>
      </c>
      <c r="C10" s="2">
        <v>0</v>
      </c>
      <c r="D10" s="2">
        <v>0</v>
      </c>
      <c r="E10" s="2">
        <v>0</v>
      </c>
      <c r="F10" s="2">
        <v>0</v>
      </c>
      <c r="G10" s="2">
        <v>0</v>
      </c>
      <c r="H10" s="2">
        <v>0</v>
      </c>
      <c r="I10" s="2">
        <v>0</v>
      </c>
      <c r="J10" s="2">
        <v>0</v>
      </c>
      <c r="K10" s="2">
        <v>0</v>
      </c>
      <c r="L10" s="2">
        <v>0</v>
      </c>
      <c r="M10" s="2">
        <v>0</v>
      </c>
      <c r="N10" s="2">
        <v>0</v>
      </c>
      <c r="O10" s="2">
        <v>0.86928819923619915</v>
      </c>
      <c r="P10" s="2">
        <v>0.96080703453976035</v>
      </c>
      <c r="Q10" s="2">
        <v>0.93720132971071912</v>
      </c>
      <c r="R10" s="2">
        <v>0.90817417768011843</v>
      </c>
      <c r="S10" s="2">
        <v>0.66008952560671208</v>
      </c>
      <c r="T10" s="2">
        <v>0.59648992765915398</v>
      </c>
      <c r="U10" s="2">
        <v>0.57170886372990193</v>
      </c>
      <c r="V10" s="2">
        <v>0.67459155303191221</v>
      </c>
      <c r="W10" s="2">
        <v>0.16338168407007037</v>
      </c>
      <c r="X10" s="2">
        <v>0.3403957775228883</v>
      </c>
      <c r="Y10" s="2">
        <v>0</v>
      </c>
      <c r="Z10" s="2">
        <v>0</v>
      </c>
      <c r="AA10" s="2">
        <v>0</v>
      </c>
      <c r="AB10" s="2">
        <v>0</v>
      </c>
      <c r="AC10" s="2">
        <v>0</v>
      </c>
      <c r="AD10" s="2">
        <v>0</v>
      </c>
      <c r="AE10" s="2">
        <v>0</v>
      </c>
      <c r="AF10" s="2">
        <v>0</v>
      </c>
      <c r="AG10" s="2">
        <v>0</v>
      </c>
      <c r="AH10" s="2">
        <v>0</v>
      </c>
      <c r="AI10" s="2">
        <v>0</v>
      </c>
      <c r="AJ10" s="2">
        <v>0</v>
      </c>
      <c r="AK10" s="2">
        <v>0</v>
      </c>
      <c r="AL10" s="2">
        <v>0</v>
      </c>
      <c r="AM10" s="2">
        <v>0</v>
      </c>
      <c r="AN10" s="2">
        <v>0</v>
      </c>
      <c r="AO10" s="2">
        <v>0</v>
      </c>
      <c r="AP10" s="2">
        <v>0</v>
      </c>
      <c r="AQ10" s="2">
        <v>0</v>
      </c>
      <c r="AR10" s="2">
        <v>0</v>
      </c>
      <c r="AS10" s="2">
        <v>0</v>
      </c>
      <c r="AT10" s="2">
        <v>0</v>
      </c>
      <c r="AU10" s="2">
        <v>0</v>
      </c>
      <c r="AV10" s="2">
        <v>0</v>
      </c>
      <c r="AW10" s="2">
        <v>0</v>
      </c>
      <c r="AX10" s="2">
        <v>0</v>
      </c>
      <c r="AY10" s="2">
        <v>0</v>
      </c>
      <c r="AZ10" s="2">
        <v>0</v>
      </c>
      <c r="BA10" s="2">
        <v>0</v>
      </c>
      <c r="BB10" s="2">
        <v>0</v>
      </c>
      <c r="BC10" s="2"/>
      <c r="BD10" s="2"/>
      <c r="BE10" s="2"/>
      <c r="BF10" s="2"/>
      <c r="BG10" s="2"/>
      <c r="BH10" s="2"/>
      <c r="BI10" s="2"/>
      <c r="BJ10" s="2"/>
    </row>
    <row r="11" spans="1:62" x14ac:dyDescent="0.25">
      <c r="A11" s="2">
        <v>0</v>
      </c>
      <c r="B11" s="2">
        <v>0</v>
      </c>
      <c r="C11" s="2">
        <v>0</v>
      </c>
      <c r="D11" s="2">
        <v>0</v>
      </c>
      <c r="E11" s="2">
        <v>0</v>
      </c>
      <c r="F11" s="2">
        <v>0</v>
      </c>
      <c r="G11" s="2">
        <v>0</v>
      </c>
      <c r="H11" s="2">
        <v>0</v>
      </c>
      <c r="I11" s="2">
        <v>1</v>
      </c>
      <c r="J11" s="2">
        <v>1</v>
      </c>
      <c r="K11" s="2">
        <v>1</v>
      </c>
      <c r="L11" s="2">
        <v>1</v>
      </c>
      <c r="M11" s="2">
        <v>1</v>
      </c>
      <c r="N11" s="2">
        <v>1</v>
      </c>
      <c r="O11" s="2">
        <v>0.99037892115966208</v>
      </c>
      <c r="P11" s="2">
        <v>0.99961057110890117</v>
      </c>
      <c r="Q11" s="2">
        <v>0.99963838242819669</v>
      </c>
      <c r="R11" s="2">
        <v>0.98421291784675624</v>
      </c>
      <c r="S11" s="2">
        <v>0.91763775217455468</v>
      </c>
      <c r="T11" s="2">
        <v>0.77563248451252331</v>
      </c>
      <c r="U11" s="2">
        <v>0.82537404735156894</v>
      </c>
      <c r="V11" s="2">
        <v>0.82537404735156894</v>
      </c>
      <c r="W11" s="2">
        <v>0.47207033622074679</v>
      </c>
      <c r="X11" s="2">
        <v>0.57381421059520843</v>
      </c>
      <c r="Y11" s="2">
        <v>0.52182375010498139</v>
      </c>
      <c r="Z11" s="2">
        <v>0.71641793611808868</v>
      </c>
      <c r="AA11" s="2">
        <v>0</v>
      </c>
      <c r="AB11" s="2">
        <v>0</v>
      </c>
      <c r="AC11" s="2">
        <v>0</v>
      </c>
      <c r="AD11" s="2">
        <v>0</v>
      </c>
      <c r="AE11" s="2">
        <v>0</v>
      </c>
      <c r="AF11" s="2">
        <v>0</v>
      </c>
      <c r="AG11" s="2">
        <v>0</v>
      </c>
      <c r="AH11" s="2">
        <v>0</v>
      </c>
      <c r="AI11" s="2">
        <v>0</v>
      </c>
      <c r="AJ11" s="2">
        <v>0</v>
      </c>
      <c r="AK11" s="2">
        <v>0</v>
      </c>
      <c r="AL11" s="2">
        <v>0</v>
      </c>
      <c r="AM11" s="2">
        <v>0</v>
      </c>
      <c r="AN11" s="2">
        <v>0</v>
      </c>
      <c r="AO11" s="2">
        <v>0</v>
      </c>
      <c r="AP11" s="2">
        <v>0</v>
      </c>
      <c r="AQ11" s="2">
        <v>0</v>
      </c>
      <c r="AR11" s="2">
        <v>0</v>
      </c>
      <c r="AS11" s="2">
        <v>0</v>
      </c>
      <c r="AT11" s="2">
        <v>0</v>
      </c>
      <c r="AU11" s="2">
        <v>0</v>
      </c>
      <c r="AV11" s="2">
        <v>0</v>
      </c>
      <c r="AW11" s="2">
        <v>0</v>
      </c>
      <c r="AX11" s="2">
        <v>0</v>
      </c>
      <c r="AY11" s="2">
        <v>0</v>
      </c>
      <c r="AZ11" s="2">
        <v>0</v>
      </c>
      <c r="BA11" s="2">
        <v>0</v>
      </c>
      <c r="BB11" s="2">
        <v>0</v>
      </c>
      <c r="BC11" s="2"/>
      <c r="BD11" s="2"/>
      <c r="BE11" s="2"/>
      <c r="BF11" s="2"/>
      <c r="BG11" s="2"/>
      <c r="BH11" s="2"/>
      <c r="BI11" s="2"/>
      <c r="BJ11" s="2"/>
    </row>
    <row r="12" spans="1:62" x14ac:dyDescent="0.25">
      <c r="A12" s="2">
        <v>0</v>
      </c>
      <c r="B12" s="2">
        <v>0</v>
      </c>
      <c r="C12" s="2">
        <v>0</v>
      </c>
      <c r="D12" s="2">
        <v>0</v>
      </c>
      <c r="E12" s="2">
        <v>0</v>
      </c>
      <c r="F12" s="2">
        <v>0</v>
      </c>
      <c r="G12" s="2">
        <v>0</v>
      </c>
      <c r="H12" s="2">
        <v>0</v>
      </c>
      <c r="I12" s="2">
        <v>0</v>
      </c>
      <c r="J12" s="2">
        <v>0</v>
      </c>
      <c r="K12" s="2">
        <v>0</v>
      </c>
      <c r="L12" s="2">
        <v>0</v>
      </c>
      <c r="M12" s="2">
        <v>0</v>
      </c>
      <c r="N12" s="2">
        <v>0</v>
      </c>
      <c r="O12" s="2">
        <v>1</v>
      </c>
      <c r="P12" s="2">
        <v>1</v>
      </c>
      <c r="Q12" s="2">
        <v>0.96934512190016697</v>
      </c>
      <c r="R12" s="2">
        <v>0.96085222807234594</v>
      </c>
      <c r="S12" s="2">
        <v>0.82009294522352949</v>
      </c>
      <c r="T12" s="2">
        <v>0.71636312815242409</v>
      </c>
      <c r="U12" s="2">
        <v>0.69936291785902238</v>
      </c>
      <c r="V12" s="2">
        <v>0.65076069213006438</v>
      </c>
      <c r="W12" s="2">
        <v>0.4698573221758986</v>
      </c>
      <c r="X12" s="2">
        <v>0.5045966176065031</v>
      </c>
      <c r="Y12" s="2">
        <v>0.16060378183170099</v>
      </c>
      <c r="Z12" s="2">
        <v>0.274993086463867</v>
      </c>
      <c r="AA12" s="2">
        <v>0</v>
      </c>
      <c r="AB12" s="2">
        <v>0</v>
      </c>
      <c r="AC12" s="2">
        <v>0</v>
      </c>
      <c r="AD12" s="2">
        <v>0</v>
      </c>
      <c r="AE12" s="2">
        <v>0</v>
      </c>
      <c r="AF12" s="2">
        <v>0</v>
      </c>
      <c r="AG12" s="2">
        <v>0</v>
      </c>
      <c r="AH12" s="2">
        <v>0</v>
      </c>
      <c r="AI12" s="2">
        <v>0</v>
      </c>
      <c r="AJ12" s="2">
        <v>0</v>
      </c>
      <c r="AK12" s="2">
        <v>0</v>
      </c>
      <c r="AL12" s="2">
        <v>0</v>
      </c>
      <c r="AM12" s="2">
        <v>0</v>
      </c>
      <c r="AN12" s="2">
        <v>0</v>
      </c>
      <c r="AO12" s="2">
        <v>0</v>
      </c>
      <c r="AP12" s="2">
        <v>0</v>
      </c>
      <c r="AQ12" s="2">
        <v>0</v>
      </c>
      <c r="AR12" s="2">
        <v>0</v>
      </c>
      <c r="AS12" s="2">
        <v>0</v>
      </c>
      <c r="AT12" s="2">
        <v>0</v>
      </c>
      <c r="AU12" s="2">
        <v>0</v>
      </c>
      <c r="AV12" s="2">
        <v>0</v>
      </c>
      <c r="AW12" s="2">
        <v>0</v>
      </c>
      <c r="AX12" s="2">
        <v>0</v>
      </c>
      <c r="AY12" s="2">
        <v>0</v>
      </c>
      <c r="AZ12" s="2">
        <v>0</v>
      </c>
      <c r="BA12" s="2">
        <v>0</v>
      </c>
      <c r="BB12" s="2">
        <v>0</v>
      </c>
      <c r="BC12" s="2"/>
      <c r="BD12" s="2"/>
      <c r="BE12" s="2"/>
      <c r="BF12" s="2"/>
      <c r="BG12" s="2"/>
      <c r="BH12" s="2"/>
      <c r="BI12" s="2"/>
      <c r="BJ12" s="2"/>
    </row>
    <row r="13" spans="1:62" x14ac:dyDescent="0.25">
      <c r="A13" s="2">
        <v>0</v>
      </c>
      <c r="B13" s="2">
        <v>0</v>
      </c>
      <c r="C13" s="2">
        <v>0</v>
      </c>
      <c r="D13" s="2">
        <v>0</v>
      </c>
      <c r="E13" s="2">
        <v>0</v>
      </c>
      <c r="F13" s="2">
        <v>0</v>
      </c>
      <c r="G13" s="2">
        <v>0</v>
      </c>
      <c r="H13" s="2">
        <v>0</v>
      </c>
      <c r="I13" s="2">
        <v>0</v>
      </c>
      <c r="J13" s="2">
        <v>0</v>
      </c>
      <c r="K13" s="2">
        <v>0</v>
      </c>
      <c r="L13" s="2">
        <v>0</v>
      </c>
      <c r="M13" s="2">
        <v>0</v>
      </c>
      <c r="N13" s="2">
        <v>0</v>
      </c>
      <c r="O13" s="2">
        <v>0</v>
      </c>
      <c r="P13" s="2">
        <v>0</v>
      </c>
      <c r="Q13" s="2">
        <v>0.99683231805695449</v>
      </c>
      <c r="R13" s="2">
        <v>0.99987083585269154</v>
      </c>
      <c r="S13" s="2">
        <v>0.91994583052675516</v>
      </c>
      <c r="T13" s="2">
        <v>0.84550661487736267</v>
      </c>
      <c r="U13" s="2">
        <v>0.8089638927996452</v>
      </c>
      <c r="V13" s="2">
        <v>0.77639645937311474</v>
      </c>
      <c r="W13" s="2">
        <v>0.75756662509791806</v>
      </c>
      <c r="X13" s="2">
        <v>0.70504418849688566</v>
      </c>
      <c r="Y13" s="2">
        <v>0.35978663320763404</v>
      </c>
      <c r="Z13" s="2">
        <v>0.48563177226096688</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c r="AY13" s="2">
        <v>0</v>
      </c>
      <c r="AZ13" s="2">
        <v>0</v>
      </c>
      <c r="BA13" s="2">
        <v>0</v>
      </c>
      <c r="BB13" s="2">
        <v>0</v>
      </c>
      <c r="BC13" s="2"/>
      <c r="BD13" s="2"/>
      <c r="BE13" s="2"/>
      <c r="BF13" s="2"/>
      <c r="BG13" s="2"/>
      <c r="BH13" s="2"/>
      <c r="BI13" s="2"/>
      <c r="BJ13" s="2"/>
    </row>
    <row r="14" spans="1:62" x14ac:dyDescent="0.25">
      <c r="A14" s="2">
        <v>0</v>
      </c>
      <c r="B14" s="2">
        <v>0</v>
      </c>
      <c r="C14" s="2">
        <v>0</v>
      </c>
      <c r="D14" s="2">
        <v>0</v>
      </c>
      <c r="E14" s="2">
        <v>0</v>
      </c>
      <c r="F14" s="2">
        <v>0</v>
      </c>
      <c r="G14" s="2">
        <v>0</v>
      </c>
      <c r="H14" s="2">
        <v>0</v>
      </c>
      <c r="I14" s="2">
        <v>0</v>
      </c>
      <c r="J14" s="2">
        <v>0</v>
      </c>
      <c r="K14" s="2">
        <v>0</v>
      </c>
      <c r="L14" s="2">
        <v>0</v>
      </c>
      <c r="M14" s="2">
        <v>0</v>
      </c>
      <c r="N14" s="2">
        <v>0</v>
      </c>
      <c r="O14" s="2">
        <v>0</v>
      </c>
      <c r="P14" s="2">
        <v>0</v>
      </c>
      <c r="Q14" s="2">
        <v>0.98846990377544408</v>
      </c>
      <c r="R14" s="2">
        <v>0.98433819839442727</v>
      </c>
      <c r="S14" s="2">
        <v>0.92311255652682966</v>
      </c>
      <c r="T14" s="2">
        <v>0.81142915572190599</v>
      </c>
      <c r="U14" s="2">
        <v>0.91266685293715177</v>
      </c>
      <c r="V14" s="2">
        <v>0.76079705969535727</v>
      </c>
      <c r="W14" s="2">
        <v>0.88463601515375512</v>
      </c>
      <c r="X14" s="2">
        <v>0.76079705969535727</v>
      </c>
      <c r="Y14" s="2">
        <v>0.55336654379316119</v>
      </c>
      <c r="Z14" s="2">
        <v>0.58074614129191371</v>
      </c>
      <c r="AA14" s="2">
        <v>0.45903206692429155</v>
      </c>
      <c r="AB14" s="2">
        <v>0.59178554588009558</v>
      </c>
      <c r="AC14" s="2">
        <v>0.34326199431092119</v>
      </c>
      <c r="AD14" s="2">
        <v>0</v>
      </c>
      <c r="AE14" s="2">
        <v>0</v>
      </c>
      <c r="AF14" s="2">
        <v>0</v>
      </c>
      <c r="AG14" s="2">
        <v>0</v>
      </c>
      <c r="AH14" s="2">
        <v>0</v>
      </c>
      <c r="AI14" s="2">
        <v>0</v>
      </c>
      <c r="AJ14" s="2">
        <v>0</v>
      </c>
      <c r="AK14" s="2">
        <v>0</v>
      </c>
      <c r="AL14" s="2">
        <v>0</v>
      </c>
      <c r="AM14" s="2">
        <v>0</v>
      </c>
      <c r="AN14" s="2">
        <v>0</v>
      </c>
      <c r="AO14" s="2">
        <v>0</v>
      </c>
      <c r="AP14" s="2">
        <v>0</v>
      </c>
      <c r="AQ14" s="2">
        <v>0</v>
      </c>
      <c r="AR14" s="2">
        <v>0</v>
      </c>
      <c r="AS14" s="2">
        <v>0</v>
      </c>
      <c r="AT14" s="2">
        <v>0</v>
      </c>
      <c r="AU14" s="2">
        <v>0</v>
      </c>
      <c r="AV14" s="2">
        <v>0</v>
      </c>
      <c r="AW14" s="2">
        <v>0</v>
      </c>
      <c r="AX14" s="2">
        <v>0</v>
      </c>
      <c r="AY14" s="2">
        <v>0</v>
      </c>
      <c r="AZ14" s="2">
        <v>0</v>
      </c>
      <c r="BA14" s="2">
        <v>0</v>
      </c>
      <c r="BB14" s="2">
        <v>0</v>
      </c>
      <c r="BC14" s="2"/>
      <c r="BD14" s="2"/>
      <c r="BE14" s="2"/>
      <c r="BF14" s="2"/>
      <c r="BG14" s="2"/>
      <c r="BH14" s="2"/>
      <c r="BI14" s="2"/>
      <c r="BJ14" s="2"/>
    </row>
    <row r="15" spans="1:62" x14ac:dyDescent="0.25">
      <c r="A15" s="2">
        <v>0</v>
      </c>
      <c r="B15" s="2">
        <v>0</v>
      </c>
      <c r="C15" s="2">
        <v>0</v>
      </c>
      <c r="D15" s="2">
        <v>0</v>
      </c>
      <c r="E15" s="2">
        <v>0</v>
      </c>
      <c r="F15" s="2">
        <v>0</v>
      </c>
      <c r="G15" s="2">
        <v>0</v>
      </c>
      <c r="H15" s="2">
        <v>0</v>
      </c>
      <c r="I15" s="2">
        <v>0</v>
      </c>
      <c r="J15" s="2">
        <v>0</v>
      </c>
      <c r="K15" s="2">
        <v>0</v>
      </c>
      <c r="L15" s="2">
        <v>0</v>
      </c>
      <c r="M15" s="2">
        <v>0</v>
      </c>
      <c r="N15" s="2">
        <v>0</v>
      </c>
      <c r="O15" s="2">
        <v>0</v>
      </c>
      <c r="P15" s="2">
        <v>0</v>
      </c>
      <c r="Q15" s="2">
        <v>1</v>
      </c>
      <c r="R15" s="2">
        <v>1</v>
      </c>
      <c r="S15" s="2">
        <v>1</v>
      </c>
      <c r="T15" s="2">
        <v>0.73992161798143297</v>
      </c>
      <c r="U15" s="2">
        <v>0.88427975210752674</v>
      </c>
      <c r="V15" s="2">
        <v>0.71936366776137195</v>
      </c>
      <c r="W15" s="2">
        <v>0.90026165645612544</v>
      </c>
      <c r="X15" s="2">
        <v>0.78413454672829896</v>
      </c>
      <c r="Y15" s="2">
        <v>0.51093088397861042</v>
      </c>
      <c r="Z15" s="2">
        <v>0.58408937552442541</v>
      </c>
      <c r="AA15" s="2">
        <v>0.31122550351082134</v>
      </c>
      <c r="AB15" s="2">
        <v>0.34610062290884036</v>
      </c>
      <c r="AC15" s="2">
        <v>0.11776503188738174</v>
      </c>
      <c r="AD15" s="2">
        <v>0.97499999999999998</v>
      </c>
      <c r="AE15" s="2">
        <v>0.97499999999999998</v>
      </c>
      <c r="AF15" s="2">
        <v>0.97499999999999998</v>
      </c>
      <c r="AG15" s="2">
        <v>0.97499999999999998</v>
      </c>
      <c r="AH15" s="2">
        <v>0.97499999999999998</v>
      </c>
      <c r="AI15" s="2">
        <v>0.97499999999999998</v>
      </c>
      <c r="AJ15" s="2">
        <v>0.97499999999999998</v>
      </c>
      <c r="AK15" s="2">
        <v>0.97499999999999998</v>
      </c>
      <c r="AL15" s="2">
        <v>0.97499999999999998</v>
      </c>
      <c r="AM15" s="2">
        <v>0</v>
      </c>
      <c r="AN15" s="2">
        <v>0</v>
      </c>
      <c r="AO15" s="2">
        <v>0</v>
      </c>
      <c r="AP15" s="2">
        <v>0</v>
      </c>
      <c r="AQ15" s="2">
        <v>0</v>
      </c>
      <c r="AR15" s="2">
        <v>0</v>
      </c>
      <c r="AS15" s="2">
        <v>0</v>
      </c>
      <c r="AT15" s="2">
        <v>0</v>
      </c>
      <c r="AU15" s="2">
        <v>0</v>
      </c>
      <c r="AV15" s="2">
        <v>0</v>
      </c>
      <c r="AW15" s="2">
        <v>0</v>
      </c>
      <c r="AX15" s="2">
        <v>0</v>
      </c>
      <c r="AY15" s="2">
        <v>0</v>
      </c>
      <c r="AZ15" s="2">
        <v>0</v>
      </c>
      <c r="BA15" s="2">
        <v>0</v>
      </c>
      <c r="BB15" s="2">
        <v>0</v>
      </c>
      <c r="BC15" s="2"/>
      <c r="BD15" s="2"/>
      <c r="BE15" s="2"/>
      <c r="BF15" s="2"/>
      <c r="BG15" s="2"/>
      <c r="BH15" s="2"/>
      <c r="BI15" s="2"/>
      <c r="BJ15" s="2"/>
    </row>
    <row r="16" spans="1:62" x14ac:dyDescent="0.25">
      <c r="A16" s="2">
        <v>0</v>
      </c>
      <c r="B16" s="2">
        <v>0</v>
      </c>
      <c r="C16" s="2">
        <v>0</v>
      </c>
      <c r="D16" s="2">
        <v>0</v>
      </c>
      <c r="E16" s="2">
        <v>0</v>
      </c>
      <c r="F16" s="2">
        <v>0</v>
      </c>
      <c r="G16" s="2">
        <v>0</v>
      </c>
      <c r="H16" s="2">
        <v>0</v>
      </c>
      <c r="I16" s="2">
        <v>0</v>
      </c>
      <c r="J16" s="2">
        <v>0</v>
      </c>
      <c r="K16" s="2">
        <v>0</v>
      </c>
      <c r="L16" s="2">
        <v>0</v>
      </c>
      <c r="M16" s="2">
        <v>0</v>
      </c>
      <c r="N16" s="2">
        <v>0</v>
      </c>
      <c r="O16" s="2">
        <v>0</v>
      </c>
      <c r="P16" s="2">
        <v>0</v>
      </c>
      <c r="Q16" s="2">
        <v>0</v>
      </c>
      <c r="R16" s="2">
        <v>0</v>
      </c>
      <c r="S16" s="2">
        <v>0</v>
      </c>
      <c r="T16" s="2">
        <v>0.8175896111142178</v>
      </c>
      <c r="U16" s="2">
        <v>0.92666272170019859</v>
      </c>
      <c r="V16" s="2">
        <v>0.83867815056663364</v>
      </c>
      <c r="W16" s="2">
        <v>0.97001957374173209</v>
      </c>
      <c r="X16" s="2">
        <v>0.89024773703689597</v>
      </c>
      <c r="Y16" s="2">
        <v>0.76033927375935928</v>
      </c>
      <c r="Z16" s="2">
        <v>0.7128984386108117</v>
      </c>
      <c r="AA16" s="2">
        <v>0.49698930668561392</v>
      </c>
      <c r="AB16" s="2">
        <v>0.41836155949939213</v>
      </c>
      <c r="AC16" s="2">
        <v>0.17925804134569545</v>
      </c>
      <c r="AD16" s="2">
        <v>0</v>
      </c>
      <c r="AE16" s="2">
        <v>0</v>
      </c>
      <c r="AF16" s="2">
        <v>0</v>
      </c>
      <c r="AG16" s="2">
        <v>0</v>
      </c>
      <c r="AH16" s="2">
        <v>0</v>
      </c>
      <c r="AI16" s="2">
        <v>0</v>
      </c>
      <c r="AJ16" s="2">
        <v>0</v>
      </c>
      <c r="AK16" s="2">
        <v>0</v>
      </c>
      <c r="AL16" s="2">
        <v>0</v>
      </c>
      <c r="AM16" s="2">
        <v>0</v>
      </c>
      <c r="AN16" s="2">
        <v>0</v>
      </c>
      <c r="AO16" s="2">
        <v>0</v>
      </c>
      <c r="AP16" s="2">
        <v>0</v>
      </c>
      <c r="AQ16" s="2">
        <v>0</v>
      </c>
      <c r="AR16" s="2">
        <v>0</v>
      </c>
      <c r="AS16" s="2">
        <v>0</v>
      </c>
      <c r="AT16" s="2">
        <v>0</v>
      </c>
      <c r="AU16" s="2">
        <v>0</v>
      </c>
      <c r="AV16" s="2">
        <v>0</v>
      </c>
      <c r="AW16" s="2">
        <v>0</v>
      </c>
      <c r="AX16" s="2">
        <v>0</v>
      </c>
      <c r="AY16" s="2">
        <v>0</v>
      </c>
      <c r="AZ16" s="2">
        <v>0</v>
      </c>
      <c r="BA16" s="2">
        <v>0</v>
      </c>
      <c r="BB16" s="2">
        <v>0</v>
      </c>
      <c r="BC16" s="2"/>
      <c r="BD16" s="2"/>
      <c r="BE16" s="2"/>
      <c r="BF16" s="2"/>
      <c r="BG16" s="2"/>
      <c r="BH16" s="2"/>
      <c r="BI16" s="2"/>
      <c r="BJ16" s="2"/>
    </row>
    <row r="17" spans="1:62" x14ac:dyDescent="0.25">
      <c r="A17" s="2">
        <v>0</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0.88255061122717837</v>
      </c>
      <c r="U17" s="2">
        <v>0.95061450403466274</v>
      </c>
      <c r="V17" s="2">
        <v>0.84271326471050489</v>
      </c>
      <c r="W17" s="2">
        <v>1</v>
      </c>
      <c r="X17" s="2">
        <v>0.92068904607719837</v>
      </c>
      <c r="Y17" s="2">
        <v>0.84512070958188712</v>
      </c>
      <c r="Z17" s="2">
        <v>0.81700816352923677</v>
      </c>
      <c r="AA17" s="2">
        <v>0.533533585661643</v>
      </c>
      <c r="AB17" s="2">
        <v>0.60252550535662852</v>
      </c>
      <c r="AC17" s="2">
        <v>0.39746099296407822</v>
      </c>
      <c r="AD17" s="2">
        <v>0.4723844824300345</v>
      </c>
      <c r="AE17" s="2">
        <v>0.35774755441464423</v>
      </c>
      <c r="AF17" s="2">
        <v>0.50832335380999094</v>
      </c>
      <c r="AG17" s="2">
        <v>0.35774755441464423</v>
      </c>
      <c r="AH17" s="2">
        <v>0.43540034598853294</v>
      </c>
      <c r="AI17" s="2">
        <v>0</v>
      </c>
      <c r="AJ17" s="2">
        <v>0</v>
      </c>
      <c r="AK17" s="2">
        <v>0</v>
      </c>
      <c r="AL17" s="2">
        <v>0</v>
      </c>
      <c r="AM17" s="2">
        <v>0</v>
      </c>
      <c r="AN17" s="2">
        <v>0</v>
      </c>
      <c r="AO17" s="2">
        <v>0</v>
      </c>
      <c r="AP17" s="2">
        <v>0</v>
      </c>
      <c r="AQ17" s="2">
        <v>0</v>
      </c>
      <c r="AR17" s="2">
        <v>0</v>
      </c>
      <c r="AS17" s="2">
        <v>0</v>
      </c>
      <c r="AT17" s="2">
        <v>0</v>
      </c>
      <c r="AU17" s="2">
        <v>0</v>
      </c>
      <c r="AV17" s="2">
        <v>0</v>
      </c>
      <c r="AW17" s="2">
        <v>0</v>
      </c>
      <c r="AX17" s="2">
        <v>0</v>
      </c>
      <c r="AY17" s="2">
        <v>0</v>
      </c>
      <c r="AZ17" s="2">
        <v>0</v>
      </c>
      <c r="BA17" s="2">
        <v>0</v>
      </c>
      <c r="BB17" s="2">
        <v>0</v>
      </c>
      <c r="BC17" s="2"/>
      <c r="BD17" s="2"/>
      <c r="BE17" s="2"/>
      <c r="BF17" s="2"/>
      <c r="BG17" s="2"/>
      <c r="BH17" s="2"/>
      <c r="BI17" s="2"/>
      <c r="BJ17" s="2"/>
    </row>
    <row r="18" spans="1:62" x14ac:dyDescent="0.25">
      <c r="A18" s="2">
        <v>0</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1</v>
      </c>
      <c r="U18" s="2">
        <v>1</v>
      </c>
      <c r="V18" s="2">
        <v>1</v>
      </c>
      <c r="W18" s="2">
        <v>1</v>
      </c>
      <c r="X18" s="2">
        <v>1</v>
      </c>
      <c r="Y18" s="2">
        <v>0.82812222915300193</v>
      </c>
      <c r="Z18" s="2">
        <v>0.79229413434678531</v>
      </c>
      <c r="AA18" s="2">
        <v>0.5140070832813679</v>
      </c>
      <c r="AB18" s="2">
        <v>0.66858005542978471</v>
      </c>
      <c r="AC18" s="2">
        <v>0.43090000084181002</v>
      </c>
      <c r="AD18" s="2">
        <v>0.38145493371261319</v>
      </c>
      <c r="AE18" s="2">
        <v>0.36321393291826931</v>
      </c>
      <c r="AF18" s="2">
        <v>0.22356977122421595</v>
      </c>
      <c r="AG18" s="2">
        <v>0.22715132403572325</v>
      </c>
      <c r="AH18" s="2">
        <v>0.27209220831672676</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c r="BD18" s="2"/>
      <c r="BE18" s="2"/>
      <c r="BF18" s="2"/>
      <c r="BG18" s="2"/>
      <c r="BH18" s="2"/>
      <c r="BI18" s="2"/>
      <c r="BJ18" s="2"/>
    </row>
    <row r="19" spans="1:62" x14ac:dyDescent="0.25">
      <c r="A19" s="2">
        <v>0</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0.86913491459814818</v>
      </c>
      <c r="Z19" s="2">
        <v>0.84746173585928641</v>
      </c>
      <c r="AA19" s="2">
        <v>0.56607816389468102</v>
      </c>
      <c r="AB19" s="2">
        <v>0.69035013769014153</v>
      </c>
      <c r="AC19" s="2">
        <v>0.5080132849912582</v>
      </c>
      <c r="AD19" s="2">
        <v>0.40606779422660866</v>
      </c>
      <c r="AE19" s="2">
        <v>0.44925557324367116</v>
      </c>
      <c r="AF19" s="2">
        <v>0.37613948705645894</v>
      </c>
      <c r="AG19" s="2">
        <v>0.33774800850579068</v>
      </c>
      <c r="AH19" s="2">
        <v>0.37613948705645894</v>
      </c>
      <c r="AI19" s="2">
        <v>0</v>
      </c>
      <c r="AJ19" s="2">
        <v>0</v>
      </c>
      <c r="AK19" s="2">
        <v>0</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c r="BD19" s="2"/>
      <c r="BE19" s="2"/>
      <c r="BF19" s="2"/>
      <c r="BG19" s="2"/>
      <c r="BH19" s="2"/>
      <c r="BI19" s="2"/>
      <c r="BJ19" s="2"/>
    </row>
    <row r="20" spans="1:62" x14ac:dyDescent="0.25">
      <c r="A20" s="2">
        <v>0</v>
      </c>
      <c r="B20" s="2">
        <v>0</v>
      </c>
      <c r="C20" s="2">
        <v>0</v>
      </c>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0.92994553771844046</v>
      </c>
      <c r="Z20" s="2">
        <v>0.91608423854159859</v>
      </c>
      <c r="AA20" s="2">
        <v>0.56097842431801492</v>
      </c>
      <c r="AB20" s="2">
        <v>0.80356621248954863</v>
      </c>
      <c r="AC20" s="2">
        <v>0.61327200711893592</v>
      </c>
      <c r="AD20" s="2">
        <v>0.48056078367002097</v>
      </c>
      <c r="AE20" s="2">
        <v>0.60462865179560676</v>
      </c>
      <c r="AF20" s="2">
        <v>0.46235525073887995</v>
      </c>
      <c r="AG20" s="2">
        <v>0.48056078367002097</v>
      </c>
      <c r="AH20" s="2">
        <v>0.51660063908492315</v>
      </c>
      <c r="AI20" s="2">
        <v>0</v>
      </c>
      <c r="AJ20" s="2">
        <v>0</v>
      </c>
      <c r="AK20" s="2">
        <v>0</v>
      </c>
      <c r="AL20" s="2">
        <v>0</v>
      </c>
      <c r="AM20" s="2">
        <v>0</v>
      </c>
      <c r="AN20" s="2">
        <v>0</v>
      </c>
      <c r="AO20" s="2">
        <v>0</v>
      </c>
      <c r="AP20" s="2">
        <v>0</v>
      </c>
      <c r="AQ20" s="2">
        <v>0</v>
      </c>
      <c r="AR20" s="2">
        <v>0</v>
      </c>
      <c r="AS20" s="2">
        <v>0</v>
      </c>
      <c r="AT20" s="2">
        <v>0</v>
      </c>
      <c r="AU20" s="2">
        <v>0</v>
      </c>
      <c r="AV20" s="2">
        <v>0</v>
      </c>
      <c r="AW20" s="2">
        <v>0</v>
      </c>
      <c r="AX20" s="2">
        <v>0</v>
      </c>
      <c r="AY20" s="2">
        <v>0</v>
      </c>
      <c r="AZ20" s="2">
        <v>0</v>
      </c>
      <c r="BA20" s="2">
        <v>0</v>
      </c>
      <c r="BB20" s="2">
        <v>0</v>
      </c>
      <c r="BC20" s="2"/>
      <c r="BD20" s="2"/>
      <c r="BE20" s="2"/>
      <c r="BF20" s="2"/>
      <c r="BG20" s="2"/>
      <c r="BH20" s="2"/>
      <c r="BI20" s="2"/>
      <c r="BJ20" s="2"/>
    </row>
    <row r="21" spans="1:62" x14ac:dyDescent="0.25">
      <c r="A21" s="2">
        <v>0</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0.97800074753020461</v>
      </c>
      <c r="Z21" s="2">
        <v>0.95281004825994309</v>
      </c>
      <c r="AA21" s="2">
        <v>0.47910158714723128</v>
      </c>
      <c r="AB21" s="2">
        <v>0.8620644323678297</v>
      </c>
      <c r="AC21" s="2">
        <v>0.67453280198412724</v>
      </c>
      <c r="AD21" s="2">
        <v>0.53297285865962163</v>
      </c>
      <c r="AE21" s="2">
        <v>0.79468241162011122</v>
      </c>
      <c r="AF21" s="2">
        <v>0.62415183617129966</v>
      </c>
      <c r="AG21" s="2">
        <v>0.47910158714723128</v>
      </c>
      <c r="AH21" s="2">
        <v>0.53297285865962163</v>
      </c>
      <c r="AI21" s="2">
        <v>0</v>
      </c>
      <c r="AJ21" s="2">
        <v>0</v>
      </c>
      <c r="AK21" s="2">
        <v>0</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c r="BD21" s="2"/>
      <c r="BE21" s="2"/>
      <c r="BF21" s="2"/>
      <c r="BG21" s="2"/>
      <c r="BH21" s="2"/>
      <c r="BI21" s="2"/>
      <c r="BJ21" s="2"/>
    </row>
    <row r="22" spans="1:62" x14ac:dyDescent="0.25">
      <c r="A22" s="2">
        <v>0</v>
      </c>
      <c r="B22" s="2">
        <v>0</v>
      </c>
      <c r="C22" s="2">
        <v>0</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0.99356128328490634</v>
      </c>
      <c r="Z22" s="2">
        <v>0.97056548255421227</v>
      </c>
      <c r="AA22" s="2">
        <v>0.75961210635596377</v>
      </c>
      <c r="AB22" s="2">
        <v>0.88555829517746876</v>
      </c>
      <c r="AC22" s="2">
        <v>0.79916588628291851</v>
      </c>
      <c r="AD22" s="2">
        <v>0.64865760618258417</v>
      </c>
      <c r="AE22" s="2">
        <v>0.73683200531133775</v>
      </c>
      <c r="AF22" s="2">
        <v>0.73683200531133775</v>
      </c>
      <c r="AG22" s="2">
        <v>0.64865760618258417</v>
      </c>
      <c r="AH22" s="2">
        <v>0.69344056714859814</v>
      </c>
      <c r="AI22" s="2">
        <v>0.90570067594975434</v>
      </c>
      <c r="AJ22" s="2">
        <v>0.90570067594975434</v>
      </c>
      <c r="AK22" s="2">
        <v>0.90570067594975434</v>
      </c>
      <c r="AL22" s="2">
        <v>0.99159624134038715</v>
      </c>
      <c r="AM22" s="2">
        <v>0</v>
      </c>
      <c r="AN22" s="2">
        <v>0</v>
      </c>
      <c r="AO22" s="2">
        <v>0</v>
      </c>
      <c r="AP22" s="2">
        <v>0</v>
      </c>
      <c r="AQ22" s="2">
        <v>0</v>
      </c>
      <c r="AR22" s="2">
        <v>0</v>
      </c>
      <c r="AS22" s="2">
        <v>0</v>
      </c>
      <c r="AT22" s="2">
        <v>0</v>
      </c>
      <c r="AU22" s="2">
        <v>0</v>
      </c>
      <c r="AV22" s="2">
        <v>0</v>
      </c>
      <c r="AW22" s="2">
        <v>0</v>
      </c>
      <c r="AX22" s="2">
        <v>0</v>
      </c>
      <c r="AY22" s="2">
        <v>0</v>
      </c>
      <c r="AZ22" s="2">
        <v>0</v>
      </c>
      <c r="BA22" s="2">
        <v>0</v>
      </c>
      <c r="BB22" s="2">
        <v>0</v>
      </c>
      <c r="BC22" s="2"/>
      <c r="BD22" s="2"/>
      <c r="BE22" s="2"/>
      <c r="BF22" s="2"/>
      <c r="BG22" s="2"/>
      <c r="BH22" s="2"/>
      <c r="BI22" s="2"/>
      <c r="BJ22" s="2"/>
    </row>
    <row r="23" spans="1:62" x14ac:dyDescent="0.25">
      <c r="A23" s="2">
        <v>0</v>
      </c>
      <c r="B23" s="2">
        <v>0</v>
      </c>
      <c r="C23" s="2">
        <v>0</v>
      </c>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1</v>
      </c>
      <c r="Z23" s="2">
        <v>1</v>
      </c>
      <c r="AA23" s="2">
        <v>0.97499999999999998</v>
      </c>
      <c r="AB23" s="2">
        <v>0.97499999999999998</v>
      </c>
      <c r="AC23" s="2">
        <v>0.85930674978470822</v>
      </c>
      <c r="AD23" s="2">
        <v>0.78158058126607965</v>
      </c>
      <c r="AE23" s="2">
        <v>0.80129900685485023</v>
      </c>
      <c r="AF23" s="2">
        <v>0.74969159421443354</v>
      </c>
      <c r="AG23" s="2">
        <v>0.72552236001190362</v>
      </c>
      <c r="AH23" s="2">
        <v>0.72552236001190362</v>
      </c>
      <c r="AI23" s="2">
        <v>0.56613290327033372</v>
      </c>
      <c r="AJ23" s="2">
        <v>0.52764989528307016</v>
      </c>
      <c r="AK23" s="2">
        <v>0.47573591231824519</v>
      </c>
      <c r="AL23" s="2">
        <v>0.62523153889086469</v>
      </c>
      <c r="AM23" s="2">
        <v>0</v>
      </c>
      <c r="AN23" s="2">
        <v>0</v>
      </c>
      <c r="AO23" s="2">
        <v>0</v>
      </c>
      <c r="AP23" s="2">
        <v>0</v>
      </c>
      <c r="AQ23" s="2">
        <v>0</v>
      </c>
      <c r="AR23" s="2">
        <v>0</v>
      </c>
      <c r="AS23" s="2">
        <v>0</v>
      </c>
      <c r="AT23" s="2">
        <v>0</v>
      </c>
      <c r="AU23" s="2">
        <v>0</v>
      </c>
      <c r="AV23" s="2">
        <v>0</v>
      </c>
      <c r="AW23" s="2">
        <v>0</v>
      </c>
      <c r="AX23" s="2">
        <v>0</v>
      </c>
      <c r="AY23" s="2">
        <v>0</v>
      </c>
      <c r="AZ23" s="2">
        <v>0</v>
      </c>
      <c r="BA23" s="2">
        <v>0</v>
      </c>
      <c r="BB23" s="2">
        <v>0</v>
      </c>
      <c r="BC23" s="2"/>
      <c r="BD23" s="2"/>
      <c r="BE23" s="2"/>
      <c r="BF23" s="2"/>
      <c r="BG23" s="2"/>
      <c r="BH23" s="2"/>
      <c r="BI23" s="2"/>
      <c r="BJ23" s="2"/>
    </row>
    <row r="24" spans="1:62" x14ac:dyDescent="0.25">
      <c r="A24" s="2">
        <v>0</v>
      </c>
      <c r="B24" s="2">
        <v>0</v>
      </c>
      <c r="C24" s="2">
        <v>0</v>
      </c>
      <c r="D24" s="2">
        <v>0</v>
      </c>
      <c r="E24" s="2">
        <v>0</v>
      </c>
      <c r="F24" s="2">
        <v>0</v>
      </c>
      <c r="G24" s="2">
        <v>0</v>
      </c>
      <c r="H24" s="2">
        <v>0</v>
      </c>
      <c r="I24" s="2">
        <v>0</v>
      </c>
      <c r="J24" s="2">
        <v>0</v>
      </c>
      <c r="K24" s="2">
        <v>0</v>
      </c>
      <c r="L24" s="2">
        <v>0</v>
      </c>
      <c r="M24" s="2">
        <v>0</v>
      </c>
      <c r="N24" s="2">
        <v>0</v>
      </c>
      <c r="O24" s="2">
        <v>0</v>
      </c>
      <c r="P24" s="2">
        <v>0</v>
      </c>
      <c r="Q24" s="2">
        <v>1</v>
      </c>
      <c r="R24" s="2">
        <v>1</v>
      </c>
      <c r="S24" s="2">
        <v>0.97499999999999998</v>
      </c>
      <c r="T24" s="2">
        <v>0.97499999999999998</v>
      </c>
      <c r="U24" s="2">
        <v>0.97499999999999998</v>
      </c>
      <c r="V24" s="2">
        <v>0.97499999999999998</v>
      </c>
      <c r="W24" s="2">
        <v>1</v>
      </c>
      <c r="X24" s="2">
        <v>0.97499999999999998</v>
      </c>
      <c r="Y24" s="2">
        <v>0.97499999999999998</v>
      </c>
      <c r="Z24" s="2">
        <v>0.97499999999999998</v>
      </c>
      <c r="AA24" s="2">
        <v>0</v>
      </c>
      <c r="AB24" s="2">
        <v>0</v>
      </c>
      <c r="AC24" s="2">
        <v>0.81861019895544107</v>
      </c>
      <c r="AD24" s="2">
        <v>0.80255650747868135</v>
      </c>
      <c r="AE24" s="2">
        <v>0.81402927162330219</v>
      </c>
      <c r="AF24" s="2">
        <v>0.7277525323742724</v>
      </c>
      <c r="AG24" s="2">
        <v>0.74635068731338006</v>
      </c>
      <c r="AH24" s="2">
        <v>0.695859478809985</v>
      </c>
      <c r="AI24" s="2">
        <v>0.5395529258603764</v>
      </c>
      <c r="AJ24" s="2">
        <v>0.46221126303785542</v>
      </c>
      <c r="AK24" s="2">
        <v>0.43574616027894164</v>
      </c>
      <c r="AL24" s="2">
        <v>0.55224674454884681</v>
      </c>
      <c r="AM24" s="2">
        <v>1</v>
      </c>
      <c r="AN24" s="2">
        <v>0.97499999999999998</v>
      </c>
      <c r="AO24" s="2">
        <v>0.97499999999999998</v>
      </c>
      <c r="AP24" s="2">
        <v>0.97499999999999998</v>
      </c>
      <c r="AQ24" s="2">
        <v>0.97499999999999998</v>
      </c>
      <c r="AR24" s="2">
        <v>0</v>
      </c>
      <c r="AS24" s="2">
        <v>0</v>
      </c>
      <c r="AT24" s="2">
        <v>0</v>
      </c>
      <c r="AU24" s="2">
        <v>0</v>
      </c>
      <c r="AV24" s="2">
        <v>0</v>
      </c>
      <c r="AW24" s="2">
        <v>0</v>
      </c>
      <c r="AX24" s="2">
        <v>0</v>
      </c>
      <c r="AY24" s="2">
        <v>0</v>
      </c>
      <c r="AZ24" s="2">
        <v>0</v>
      </c>
      <c r="BA24" s="2">
        <v>0</v>
      </c>
      <c r="BB24" s="2">
        <v>0</v>
      </c>
      <c r="BC24" s="2"/>
      <c r="BD24" s="2"/>
      <c r="BE24" s="2"/>
      <c r="BF24" s="2"/>
      <c r="BG24" s="2"/>
      <c r="BH24" s="2"/>
      <c r="BI24" s="2"/>
      <c r="BJ24" s="2"/>
    </row>
    <row r="25" spans="1:62" x14ac:dyDescent="0.25">
      <c r="A25" s="2">
        <v>0</v>
      </c>
      <c r="B25" s="2">
        <v>0</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0.87764759554603256</v>
      </c>
      <c r="AD25" s="2">
        <v>0.8471850641710672</v>
      </c>
      <c r="AE25" s="2">
        <v>0.85102755342372216</v>
      </c>
      <c r="AF25" s="2">
        <v>0.7766239211210797</v>
      </c>
      <c r="AG25" s="2">
        <v>0.80041417313061469</v>
      </c>
      <c r="AH25" s="2">
        <v>0.78458130736345577</v>
      </c>
      <c r="AI25" s="2">
        <v>0.59157516207360406</v>
      </c>
      <c r="AJ25" s="2">
        <v>0.60001795148694637</v>
      </c>
      <c r="AK25" s="2">
        <v>0.53623488506677131</v>
      </c>
      <c r="AL25" s="2">
        <v>0.66272358772151474</v>
      </c>
      <c r="AM25" s="2">
        <v>0</v>
      </c>
      <c r="AN25" s="2">
        <v>0</v>
      </c>
      <c r="AO25" s="2">
        <v>0</v>
      </c>
      <c r="AP25" s="2">
        <v>0</v>
      </c>
      <c r="AQ25" s="2">
        <v>0.97499999999999998</v>
      </c>
      <c r="AR25" s="2">
        <v>0.97499999999999998</v>
      </c>
      <c r="AS25" s="2">
        <v>0.97499999999999998</v>
      </c>
      <c r="AT25" s="2">
        <v>0.97499999999999998</v>
      </c>
      <c r="AU25" s="2">
        <v>0.97499999999999998</v>
      </c>
      <c r="AV25" s="2">
        <v>0.97499999999999998</v>
      </c>
      <c r="AW25" s="2">
        <v>0.97499999999999998</v>
      </c>
      <c r="AX25" s="2">
        <v>0.97499999999999998</v>
      </c>
      <c r="AY25" s="2">
        <v>0.97499999999999998</v>
      </c>
      <c r="AZ25" s="2">
        <v>0.97499999999999998</v>
      </c>
      <c r="BA25" s="2">
        <v>0</v>
      </c>
      <c r="BB25" s="2">
        <v>0</v>
      </c>
      <c r="BC25" s="2"/>
      <c r="BD25" s="2"/>
      <c r="BE25" s="2"/>
      <c r="BF25" s="2"/>
      <c r="BG25" s="2"/>
      <c r="BH25" s="2"/>
      <c r="BI25" s="2"/>
      <c r="BJ25" s="2"/>
    </row>
    <row r="26" spans="1:62" x14ac:dyDescent="0.25">
      <c r="A26" s="2">
        <v>0</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0.87745767767912053</v>
      </c>
      <c r="AD26" s="2">
        <v>0.83810502699652911</v>
      </c>
      <c r="AE26" s="2">
        <v>0.89646691189252259</v>
      </c>
      <c r="AF26" s="2">
        <v>0.91494065349718134</v>
      </c>
      <c r="AG26" s="2">
        <v>0.84809371994521587</v>
      </c>
      <c r="AH26" s="2">
        <v>0.83810502699652911</v>
      </c>
      <c r="AI26" s="2">
        <v>0.57646577389683262</v>
      </c>
      <c r="AJ26" s="2">
        <v>0.76581468989730883</v>
      </c>
      <c r="AK26" s="2">
        <v>0.50548822756821199</v>
      </c>
      <c r="AL26" s="2">
        <v>0.57646577389683262</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c r="BD26" s="2"/>
      <c r="BE26" s="2"/>
      <c r="BF26" s="2"/>
      <c r="BG26" s="2"/>
      <c r="BH26" s="2"/>
      <c r="BI26" s="2"/>
      <c r="BJ26" s="2"/>
    </row>
    <row r="27" spans="1:62" x14ac:dyDescent="0.25">
      <c r="A27" s="2">
        <v>0</v>
      </c>
      <c r="B27" s="2">
        <v>0</v>
      </c>
      <c r="C27" s="2">
        <v>0</v>
      </c>
      <c r="D27" s="2">
        <v>0</v>
      </c>
      <c r="E27" s="2">
        <v>0</v>
      </c>
      <c r="F27" s="2">
        <v>0</v>
      </c>
      <c r="G27" s="2">
        <v>0</v>
      </c>
      <c r="H27" s="2">
        <v>0</v>
      </c>
      <c r="I27" s="2">
        <v>0</v>
      </c>
      <c r="J27" s="2">
        <v>0</v>
      </c>
      <c r="K27" s="2">
        <v>0</v>
      </c>
      <c r="L27" s="2">
        <v>0</v>
      </c>
      <c r="M27" s="2">
        <v>0</v>
      </c>
      <c r="N27" s="2">
        <v>0</v>
      </c>
      <c r="O27" s="2">
        <v>0</v>
      </c>
      <c r="P27" s="2">
        <v>0</v>
      </c>
      <c r="Q27" s="2">
        <v>0</v>
      </c>
      <c r="R27" s="2">
        <v>0</v>
      </c>
      <c r="S27" s="2">
        <v>0</v>
      </c>
      <c r="T27" s="2">
        <v>0</v>
      </c>
      <c r="U27" s="2">
        <v>0</v>
      </c>
      <c r="V27" s="2">
        <v>0</v>
      </c>
      <c r="W27" s="2">
        <v>0</v>
      </c>
      <c r="X27" s="2">
        <v>0</v>
      </c>
      <c r="Y27" s="2">
        <v>0</v>
      </c>
      <c r="Z27" s="2">
        <v>0</v>
      </c>
      <c r="AA27" s="2">
        <v>0</v>
      </c>
      <c r="AB27" s="2">
        <v>0</v>
      </c>
      <c r="AC27" s="2">
        <v>0.93380242283870452</v>
      </c>
      <c r="AD27" s="2">
        <v>0.92084556382959271</v>
      </c>
      <c r="AE27" s="2">
        <v>0.89368074750978543</v>
      </c>
      <c r="AF27" s="2">
        <v>0.92084556382959271</v>
      </c>
      <c r="AG27" s="2">
        <v>0.90745451329394733</v>
      </c>
      <c r="AH27" s="2">
        <v>0.80476058899680769</v>
      </c>
      <c r="AI27" s="2">
        <v>0.66346566927497097</v>
      </c>
      <c r="AJ27" s="2">
        <v>0.71345475475100084</v>
      </c>
      <c r="AK27" s="2">
        <v>0.54092743606843907</v>
      </c>
      <c r="AL27" s="2">
        <v>0.61195854201951239</v>
      </c>
      <c r="AM27" s="2">
        <v>0.97499999999999998</v>
      </c>
      <c r="AN27" s="2">
        <v>0.97499999999999998</v>
      </c>
      <c r="AO27" s="2">
        <v>0.97499999999999998</v>
      </c>
      <c r="AP27" s="2">
        <v>0.97499999999999998</v>
      </c>
      <c r="AQ27" s="2">
        <v>0.97499999999999998</v>
      </c>
      <c r="AR27" s="2">
        <v>0</v>
      </c>
      <c r="AS27" s="2">
        <v>0</v>
      </c>
      <c r="AT27" s="2">
        <v>0</v>
      </c>
      <c r="AU27" s="2">
        <v>0</v>
      </c>
      <c r="AV27" s="2">
        <v>0</v>
      </c>
      <c r="AW27" s="2">
        <v>0</v>
      </c>
      <c r="AX27" s="2">
        <v>0</v>
      </c>
      <c r="AY27" s="2">
        <v>0</v>
      </c>
      <c r="AZ27" s="2">
        <v>0</v>
      </c>
      <c r="BA27" s="2">
        <v>0</v>
      </c>
      <c r="BB27" s="2">
        <v>0</v>
      </c>
      <c r="BC27" s="2"/>
      <c r="BD27" s="2"/>
      <c r="BE27" s="2"/>
      <c r="BF27" s="2"/>
      <c r="BG27" s="2"/>
      <c r="BH27" s="2"/>
      <c r="BI27" s="2"/>
      <c r="BJ27" s="2"/>
    </row>
    <row r="28" spans="1:62" x14ac:dyDescent="0.25">
      <c r="A28" s="2">
        <v>0</v>
      </c>
      <c r="B28" s="2">
        <v>0</v>
      </c>
      <c r="C28" s="2">
        <v>0</v>
      </c>
      <c r="D28" s="2">
        <v>0</v>
      </c>
      <c r="E28" s="2">
        <v>0</v>
      </c>
      <c r="F28" s="2">
        <v>0</v>
      </c>
      <c r="G28" s="2">
        <v>0</v>
      </c>
      <c r="H28" s="2">
        <v>0</v>
      </c>
      <c r="I28" s="2">
        <v>0</v>
      </c>
      <c r="J28" s="2">
        <v>0</v>
      </c>
      <c r="K28" s="2">
        <v>0</v>
      </c>
      <c r="L28" s="2">
        <v>0</v>
      </c>
      <c r="M28" s="2">
        <v>0</v>
      </c>
      <c r="N28" s="2">
        <v>0</v>
      </c>
      <c r="O28" s="2">
        <v>0</v>
      </c>
      <c r="P28" s="2">
        <v>0</v>
      </c>
      <c r="Q28" s="2">
        <v>0</v>
      </c>
      <c r="R28" s="2">
        <v>0</v>
      </c>
      <c r="S28" s="2">
        <v>0</v>
      </c>
      <c r="T28" s="2">
        <v>0</v>
      </c>
      <c r="U28" s="2">
        <v>0</v>
      </c>
      <c r="V28" s="2">
        <v>0</v>
      </c>
      <c r="W28" s="2">
        <v>0</v>
      </c>
      <c r="X28" s="2">
        <v>0</v>
      </c>
      <c r="Y28" s="2">
        <v>0</v>
      </c>
      <c r="Z28" s="2">
        <v>0</v>
      </c>
      <c r="AA28" s="2">
        <v>0</v>
      </c>
      <c r="AB28" s="2">
        <v>0</v>
      </c>
      <c r="AC28" s="2">
        <v>0.92005815112391964</v>
      </c>
      <c r="AD28" s="2">
        <v>0.84715406039136898</v>
      </c>
      <c r="AE28" s="2">
        <v>0.96110516870456131</v>
      </c>
      <c r="AF28" s="2">
        <v>0.89701644922738133</v>
      </c>
      <c r="AG28" s="2">
        <v>0.89701644922738133</v>
      </c>
      <c r="AH28" s="2">
        <v>0.92005815112391964</v>
      </c>
      <c r="AI28" s="2">
        <v>0.66939402694824235</v>
      </c>
      <c r="AJ28" s="2">
        <v>0.78150040150143152</v>
      </c>
      <c r="AK28" s="2">
        <v>0.60924077750790762</v>
      </c>
      <c r="AL28" s="2">
        <v>0.80773256557402195</v>
      </c>
      <c r="AM28" s="2">
        <v>0.9874208829065747</v>
      </c>
      <c r="AN28" s="2">
        <v>0.9874208829065747</v>
      </c>
      <c r="AO28" s="2">
        <v>0.9874208829065747</v>
      </c>
      <c r="AP28" s="2">
        <v>0.9874208829065747</v>
      </c>
      <c r="AQ28" s="2">
        <v>0.9874208829065747</v>
      </c>
      <c r="AR28" s="2">
        <v>0</v>
      </c>
      <c r="AS28" s="2">
        <v>0</v>
      </c>
      <c r="AT28" s="2">
        <v>0</v>
      </c>
      <c r="AU28" s="2">
        <v>0</v>
      </c>
      <c r="AV28" s="2">
        <v>0</v>
      </c>
      <c r="AW28" s="2">
        <v>0</v>
      </c>
      <c r="AX28" s="2">
        <v>0</v>
      </c>
      <c r="AY28" s="2">
        <v>0</v>
      </c>
      <c r="AZ28" s="2">
        <v>0</v>
      </c>
      <c r="BA28" s="2">
        <v>0</v>
      </c>
      <c r="BB28" s="2">
        <v>0</v>
      </c>
      <c r="BC28" s="2"/>
      <c r="BD28" s="2"/>
      <c r="BE28" s="2"/>
      <c r="BF28" s="2"/>
      <c r="BG28" s="2"/>
      <c r="BH28" s="2"/>
      <c r="BI28" s="2"/>
      <c r="BJ28" s="2"/>
    </row>
    <row r="29" spans="1:62" x14ac:dyDescent="0.25">
      <c r="A29" s="2">
        <v>0</v>
      </c>
      <c r="B29" s="2">
        <v>0</v>
      </c>
      <c r="C29" s="2">
        <v>0</v>
      </c>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c r="X29" s="2">
        <v>0</v>
      </c>
      <c r="Y29" s="2">
        <v>0</v>
      </c>
      <c r="Z29" s="2">
        <v>0</v>
      </c>
      <c r="AA29" s="2">
        <v>0</v>
      </c>
      <c r="AB29" s="2">
        <v>0</v>
      </c>
      <c r="AC29" s="2">
        <v>0.95672813170725668</v>
      </c>
      <c r="AD29" s="2">
        <v>0.88188275124297544</v>
      </c>
      <c r="AE29" s="2">
        <v>0.95672813170725668</v>
      </c>
      <c r="AF29" s="2">
        <v>0.95672813170725668</v>
      </c>
      <c r="AG29" s="2">
        <v>0.95672813170725668</v>
      </c>
      <c r="AH29" s="2">
        <v>0.95672813170725668</v>
      </c>
      <c r="AI29" s="2">
        <v>0.67179192430482271</v>
      </c>
      <c r="AJ29" s="2">
        <v>0.81200707180399778</v>
      </c>
      <c r="AK29" s="2">
        <v>0.67179192430482271</v>
      </c>
      <c r="AL29" s="2">
        <v>0.63356935434363759</v>
      </c>
      <c r="AM29" s="2">
        <v>0.71135675208300153</v>
      </c>
      <c r="AN29" s="2">
        <v>0.83711412784489969</v>
      </c>
      <c r="AO29" s="2">
        <v>0.71135675208300153</v>
      </c>
      <c r="AP29" s="2">
        <v>0.6164220766855939</v>
      </c>
      <c r="AQ29" s="2">
        <v>0.51202934534587197</v>
      </c>
      <c r="AR29" s="2">
        <v>0.97499999999999998</v>
      </c>
      <c r="AS29" s="2">
        <v>0.97499999999999998</v>
      </c>
      <c r="AT29" s="2">
        <v>0.97499999999999998</v>
      </c>
      <c r="AU29" s="2">
        <v>0.97499999999999998</v>
      </c>
      <c r="AV29" s="2">
        <v>0.97499999999999998</v>
      </c>
      <c r="AW29" s="2">
        <v>0</v>
      </c>
      <c r="AX29" s="2">
        <v>0</v>
      </c>
      <c r="AY29" s="2">
        <v>0</v>
      </c>
      <c r="AZ29" s="2">
        <v>0</v>
      </c>
      <c r="BA29" s="2">
        <v>0</v>
      </c>
      <c r="BB29" s="2">
        <v>0</v>
      </c>
      <c r="BC29" s="2"/>
      <c r="BD29" s="2"/>
      <c r="BE29" s="2"/>
      <c r="BF29" s="2"/>
      <c r="BG29" s="2"/>
      <c r="BH29" s="2"/>
      <c r="BI29" s="2"/>
      <c r="BJ29" s="2"/>
    </row>
    <row r="30" spans="1:62" x14ac:dyDescent="0.25">
      <c r="A30" s="2">
        <v>0</v>
      </c>
      <c r="B30" s="2">
        <v>0</v>
      </c>
      <c r="C30" s="2">
        <v>0</v>
      </c>
      <c r="D30" s="2">
        <v>0</v>
      </c>
      <c r="E30" s="2">
        <v>0</v>
      </c>
      <c r="F30" s="2">
        <v>0</v>
      </c>
      <c r="G30" s="2">
        <v>0</v>
      </c>
      <c r="H30" s="2">
        <v>0</v>
      </c>
      <c r="I30" s="2">
        <v>0</v>
      </c>
      <c r="J30" s="2">
        <v>0</v>
      </c>
      <c r="K30" s="2">
        <v>0</v>
      </c>
      <c r="L30" s="2">
        <v>0</v>
      </c>
      <c r="M30" s="2">
        <v>0</v>
      </c>
      <c r="N30" s="2">
        <v>0</v>
      </c>
      <c r="O30" s="2">
        <v>0</v>
      </c>
      <c r="P30" s="2">
        <v>0</v>
      </c>
      <c r="Q30" s="2">
        <v>0</v>
      </c>
      <c r="R30" s="2">
        <v>0</v>
      </c>
      <c r="S30" s="2">
        <v>0</v>
      </c>
      <c r="T30" s="2">
        <v>0</v>
      </c>
      <c r="U30" s="2">
        <v>0</v>
      </c>
      <c r="V30" s="2">
        <v>0</v>
      </c>
      <c r="W30" s="2">
        <v>0</v>
      </c>
      <c r="X30" s="2">
        <v>0</v>
      </c>
      <c r="Y30" s="2">
        <v>0</v>
      </c>
      <c r="Z30" s="2">
        <v>0</v>
      </c>
      <c r="AA30" s="2">
        <v>0</v>
      </c>
      <c r="AB30" s="2">
        <v>0</v>
      </c>
      <c r="AC30" s="2">
        <v>0.99494923662053303</v>
      </c>
      <c r="AD30" s="2">
        <v>1</v>
      </c>
      <c r="AE30" s="2">
        <v>0.947255049473684</v>
      </c>
      <c r="AF30" s="2">
        <v>0.99494923662053303</v>
      </c>
      <c r="AG30" s="2">
        <v>0.947255049473684</v>
      </c>
      <c r="AH30" s="2">
        <v>0.85336720036532743</v>
      </c>
      <c r="AI30" s="2">
        <v>0.59429246470140829</v>
      </c>
      <c r="AJ30" s="2">
        <v>0.85674000207229728</v>
      </c>
      <c r="AK30" s="2">
        <v>0.7977397563449804</v>
      </c>
      <c r="AL30" s="2">
        <v>0.7977397563449804</v>
      </c>
      <c r="AM30" s="2">
        <v>0.74286937359359317</v>
      </c>
      <c r="AN30" s="2">
        <v>0.70219316121635789</v>
      </c>
      <c r="AO30" s="2">
        <v>0.81892837445982725</v>
      </c>
      <c r="AP30" s="2">
        <v>0.6597936907197246</v>
      </c>
      <c r="AQ30" s="2">
        <v>0.70219316121635789</v>
      </c>
      <c r="AR30" s="2">
        <v>0</v>
      </c>
      <c r="AS30" s="2">
        <v>0</v>
      </c>
      <c r="AT30" s="2">
        <v>0</v>
      </c>
      <c r="AU30" s="2">
        <v>0</v>
      </c>
      <c r="AV30" s="2">
        <v>0</v>
      </c>
      <c r="AW30" s="2">
        <v>0</v>
      </c>
      <c r="AX30" s="2">
        <v>0</v>
      </c>
      <c r="AY30" s="2">
        <v>0</v>
      </c>
      <c r="AZ30" s="2">
        <v>0</v>
      </c>
      <c r="BA30" s="2">
        <v>0</v>
      </c>
      <c r="BB30" s="2">
        <v>0</v>
      </c>
      <c r="BC30" s="2"/>
      <c r="BD30" s="2"/>
      <c r="BE30" s="2"/>
      <c r="BF30" s="2"/>
      <c r="BG30" s="2"/>
      <c r="BH30" s="2"/>
      <c r="BI30" s="2"/>
      <c r="BJ30" s="2"/>
    </row>
    <row r="31" spans="1:62" x14ac:dyDescent="0.25">
      <c r="A31" s="2">
        <v>0</v>
      </c>
      <c r="B31" s="2">
        <v>0</v>
      </c>
      <c r="C31" s="2">
        <v>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c r="AB31" s="2">
        <v>0</v>
      </c>
      <c r="AC31" s="2">
        <v>0.99369053679029129</v>
      </c>
      <c r="AD31" s="2">
        <v>0.99369053679029129</v>
      </c>
      <c r="AE31" s="2">
        <v>0.99369053679029129</v>
      </c>
      <c r="AF31" s="2">
        <v>0.93241401351145647</v>
      </c>
      <c r="AG31" s="2">
        <v>0.99369053679029129</v>
      </c>
      <c r="AH31" s="2">
        <v>0.99369053679029129</v>
      </c>
      <c r="AI31" s="2">
        <v>0.82061635076488759</v>
      </c>
      <c r="AJ31" s="2">
        <v>0.87265988589776899</v>
      </c>
      <c r="AK31" s="2">
        <v>0.82061635076488759</v>
      </c>
      <c r="AL31" s="2">
        <v>0.79313130051349301</v>
      </c>
      <c r="AM31" s="2">
        <v>0.82028317941634388</v>
      </c>
      <c r="AN31" s="2">
        <v>0.61334650374316002</v>
      </c>
      <c r="AO31" s="2">
        <v>0.68694295554296847</v>
      </c>
      <c r="AP31" s="2">
        <v>0.68694295554296847</v>
      </c>
      <c r="AQ31" s="2">
        <v>0.72203199033005294</v>
      </c>
      <c r="AR31" s="2">
        <v>0</v>
      </c>
      <c r="AS31" s="2">
        <v>0</v>
      </c>
      <c r="AT31" s="2">
        <v>0</v>
      </c>
      <c r="AU31" s="2">
        <v>0</v>
      </c>
      <c r="AV31" s="2">
        <v>0</v>
      </c>
      <c r="AW31" s="2">
        <v>0</v>
      </c>
      <c r="AX31" s="2">
        <v>0</v>
      </c>
      <c r="AY31" s="2">
        <v>0</v>
      </c>
      <c r="AZ31" s="2">
        <v>0</v>
      </c>
      <c r="BA31" s="2">
        <v>0</v>
      </c>
      <c r="BB31" s="2">
        <v>0</v>
      </c>
      <c r="BC31" s="2"/>
      <c r="BD31" s="2"/>
      <c r="BE31" s="2"/>
      <c r="BF31" s="2"/>
      <c r="BG31" s="2"/>
      <c r="BH31" s="2"/>
      <c r="BI31" s="2"/>
      <c r="BJ31" s="2"/>
    </row>
    <row r="32" spans="1:62" x14ac:dyDescent="0.25">
      <c r="A32" s="2">
        <v>0</v>
      </c>
      <c r="B32" s="2">
        <v>0</v>
      </c>
      <c r="C32" s="2">
        <v>0</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c r="AB32" s="2">
        <v>0</v>
      </c>
      <c r="AC32" s="2">
        <v>1</v>
      </c>
      <c r="AD32" s="2">
        <v>1</v>
      </c>
      <c r="AE32" s="2">
        <v>1</v>
      </c>
      <c r="AF32" s="2">
        <v>1</v>
      </c>
      <c r="AG32" s="2">
        <v>1</v>
      </c>
      <c r="AH32" s="2">
        <v>1</v>
      </c>
      <c r="AI32" s="2">
        <v>0.91782412440697847</v>
      </c>
      <c r="AJ32" s="2">
        <v>0.91782412440697847</v>
      </c>
      <c r="AK32" s="2">
        <v>0.7818031431148702</v>
      </c>
      <c r="AL32" s="2">
        <v>0.85412305765690366</v>
      </c>
      <c r="AM32" s="2">
        <v>0.93947546229071044</v>
      </c>
      <c r="AN32" s="2">
        <v>0.83711412784489969</v>
      </c>
      <c r="AO32" s="2">
        <v>0.79747856102283787</v>
      </c>
      <c r="AP32" s="2">
        <v>0.75552531053380445</v>
      </c>
      <c r="AQ32" s="2">
        <v>0.75552531053380445</v>
      </c>
      <c r="AR32" s="2">
        <v>0</v>
      </c>
      <c r="AS32" s="2">
        <v>0</v>
      </c>
      <c r="AT32" s="2">
        <v>0</v>
      </c>
      <c r="AU32" s="2">
        <v>0</v>
      </c>
      <c r="AV32" s="2">
        <v>0</v>
      </c>
      <c r="AW32" s="2">
        <v>0</v>
      </c>
      <c r="AX32" s="2">
        <v>0</v>
      </c>
      <c r="AY32" s="2">
        <v>0</v>
      </c>
      <c r="AZ32" s="2">
        <v>0</v>
      </c>
      <c r="BA32" s="2">
        <v>0</v>
      </c>
      <c r="BB32" s="2">
        <v>0</v>
      </c>
      <c r="BC32" s="2"/>
      <c r="BD32" s="2"/>
      <c r="BE32" s="2"/>
      <c r="BF32" s="2"/>
      <c r="BG32" s="2"/>
      <c r="BH32" s="2"/>
      <c r="BI32" s="2"/>
      <c r="BJ32" s="2"/>
    </row>
    <row r="33" spans="1:62" x14ac:dyDescent="0.25">
      <c r="A33" s="2">
        <v>0</v>
      </c>
      <c r="B33" s="2">
        <v>0</v>
      </c>
      <c r="C33" s="2">
        <v>0</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c r="AB33" s="2">
        <v>0</v>
      </c>
      <c r="AC33" s="2">
        <v>1</v>
      </c>
      <c r="AD33" s="2">
        <v>1</v>
      </c>
      <c r="AE33" s="2">
        <v>0.99494923662053303</v>
      </c>
      <c r="AF33" s="2">
        <v>1</v>
      </c>
      <c r="AG33" s="2">
        <v>0.99494923662053303</v>
      </c>
      <c r="AH33" s="2">
        <v>0.99494923662053303</v>
      </c>
      <c r="AI33" s="2">
        <v>0.91378306005243282</v>
      </c>
      <c r="AJ33" s="2">
        <v>0.97647254561914743</v>
      </c>
      <c r="AK33" s="2">
        <v>0.9369999934623241</v>
      </c>
      <c r="AL33" s="2">
        <v>0.862473446059421</v>
      </c>
      <c r="AM33" s="2">
        <v>0.92539659235119665</v>
      </c>
      <c r="AN33" s="2">
        <v>0.83623640162505009</v>
      </c>
      <c r="AO33" s="2">
        <v>0.92539659235119665</v>
      </c>
      <c r="AP33" s="2">
        <v>0.86789712030190014</v>
      </c>
      <c r="AQ33" s="2">
        <v>0.80292357603098541</v>
      </c>
      <c r="AR33" s="2">
        <v>1</v>
      </c>
      <c r="AS33" s="2">
        <v>0.97499999999999998</v>
      </c>
      <c r="AT33" s="2">
        <v>0.97499999999999998</v>
      </c>
      <c r="AU33" s="2">
        <v>1</v>
      </c>
      <c r="AV33" s="2">
        <v>1</v>
      </c>
      <c r="AW33" s="2">
        <v>0</v>
      </c>
      <c r="AX33" s="2">
        <v>0</v>
      </c>
      <c r="AY33" s="2">
        <v>0</v>
      </c>
      <c r="AZ33" s="2">
        <v>0</v>
      </c>
      <c r="BA33" s="2">
        <v>0</v>
      </c>
      <c r="BB33" s="2">
        <v>0</v>
      </c>
      <c r="BC33" s="2"/>
      <c r="BD33" s="2"/>
      <c r="BE33" s="2"/>
      <c r="BF33" s="2"/>
      <c r="BG33" s="2"/>
      <c r="BH33" s="2"/>
      <c r="BI33" s="2"/>
      <c r="BJ33" s="2"/>
    </row>
    <row r="34" spans="1:62" x14ac:dyDescent="0.25">
      <c r="A34" s="2">
        <v>0</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1</v>
      </c>
      <c r="AD34" s="2">
        <v>1</v>
      </c>
      <c r="AE34" s="2">
        <v>0.99159624134038715</v>
      </c>
      <c r="AF34" s="2">
        <v>0.99159624134038715</v>
      </c>
      <c r="AG34" s="2">
        <v>0.99159624134038715</v>
      </c>
      <c r="AH34" s="2">
        <v>0.99159624134038715</v>
      </c>
      <c r="AI34" s="2">
        <v>0.77610270864941899</v>
      </c>
      <c r="AJ34" s="2">
        <v>0.9369999934623241</v>
      </c>
      <c r="AK34" s="2">
        <v>0.83481182031268464</v>
      </c>
      <c r="AL34" s="2">
        <v>0.68050345386661615</v>
      </c>
      <c r="AM34" s="2">
        <v>0.78874519353485883</v>
      </c>
      <c r="AN34" s="2">
        <v>0.85050457738643015</v>
      </c>
      <c r="AO34" s="2">
        <v>0.87928331149593308</v>
      </c>
      <c r="AP34" s="2">
        <v>0.78874519353485883</v>
      </c>
      <c r="AQ34" s="2">
        <v>0.68694295554296847</v>
      </c>
      <c r="AR34" s="2">
        <v>1</v>
      </c>
      <c r="AS34" s="2">
        <v>1</v>
      </c>
      <c r="AT34" s="2">
        <v>1</v>
      </c>
      <c r="AU34" s="2">
        <v>0.97499999999999998</v>
      </c>
      <c r="AV34" s="2">
        <v>0.97499999999999998</v>
      </c>
      <c r="AW34" s="2">
        <v>0</v>
      </c>
      <c r="AX34" s="2">
        <v>0</v>
      </c>
      <c r="AY34" s="2">
        <v>0</v>
      </c>
      <c r="AZ34" s="2">
        <v>0</v>
      </c>
      <c r="BA34" s="2">
        <v>0</v>
      </c>
      <c r="BB34" s="2">
        <v>0</v>
      </c>
      <c r="BC34" s="2"/>
      <c r="BD34" s="2"/>
      <c r="BE34" s="2"/>
      <c r="BF34" s="2"/>
      <c r="BG34" s="2"/>
      <c r="BH34" s="2"/>
      <c r="BI34" s="2"/>
      <c r="BJ34" s="2"/>
    </row>
    <row r="35" spans="1:62" x14ac:dyDescent="0.25">
      <c r="A35" s="2">
        <v>0</v>
      </c>
      <c r="B35" s="2">
        <v>0</v>
      </c>
      <c r="C35" s="2">
        <v>0</v>
      </c>
      <c r="D35" s="2">
        <v>0</v>
      </c>
      <c r="E35" s="2">
        <v>0</v>
      </c>
      <c r="F35" s="2">
        <v>0</v>
      </c>
      <c r="G35" s="2">
        <v>0</v>
      </c>
      <c r="H35" s="2">
        <v>0</v>
      </c>
      <c r="I35" s="2">
        <v>0</v>
      </c>
      <c r="J35" s="2">
        <v>0</v>
      </c>
      <c r="K35" s="2">
        <v>0</v>
      </c>
      <c r="L35" s="2">
        <v>0</v>
      </c>
      <c r="M35" s="2">
        <v>0</v>
      </c>
      <c r="N35" s="2">
        <v>0</v>
      </c>
      <c r="O35" s="2">
        <v>0</v>
      </c>
      <c r="P35" s="2">
        <v>0</v>
      </c>
      <c r="Q35" s="2">
        <v>0</v>
      </c>
      <c r="R35" s="2">
        <v>0</v>
      </c>
      <c r="S35" s="2">
        <v>0</v>
      </c>
      <c r="T35" s="2">
        <v>0</v>
      </c>
      <c r="U35" s="2">
        <v>0</v>
      </c>
      <c r="V35" s="2">
        <v>0</v>
      </c>
      <c r="W35" s="2">
        <v>0</v>
      </c>
      <c r="X35" s="2">
        <v>0</v>
      </c>
      <c r="Y35" s="2">
        <v>0</v>
      </c>
      <c r="Z35" s="2">
        <v>0</v>
      </c>
      <c r="AA35" s="2">
        <v>0</v>
      </c>
      <c r="AB35" s="2">
        <v>0</v>
      </c>
      <c r="AC35" s="2">
        <v>0.99578925548551034</v>
      </c>
      <c r="AD35" s="2">
        <v>1</v>
      </c>
      <c r="AE35" s="2">
        <v>1</v>
      </c>
      <c r="AF35" s="2">
        <v>1</v>
      </c>
      <c r="AG35" s="2">
        <v>1</v>
      </c>
      <c r="AH35" s="2">
        <v>1</v>
      </c>
      <c r="AI35" s="2">
        <v>1</v>
      </c>
      <c r="AJ35" s="2">
        <v>1</v>
      </c>
      <c r="AK35" s="2">
        <v>1</v>
      </c>
      <c r="AL35" s="2">
        <v>1</v>
      </c>
      <c r="AM35" s="2">
        <v>0.78945100135421153</v>
      </c>
      <c r="AN35" s="2">
        <v>0.78227644731464974</v>
      </c>
      <c r="AO35" s="2">
        <v>0.83878833946972531</v>
      </c>
      <c r="AP35" s="2">
        <v>0.77507276087251409</v>
      </c>
      <c r="AQ35" s="2">
        <v>0.76784060901302897</v>
      </c>
      <c r="AR35" s="2">
        <v>0.71646498633471101</v>
      </c>
      <c r="AS35" s="2">
        <v>0.7386390236698821</v>
      </c>
      <c r="AT35" s="2">
        <v>0.45068148225193472</v>
      </c>
      <c r="AU35" s="2">
        <v>0.43422055413352068</v>
      </c>
      <c r="AV35" s="2">
        <v>0.45887477614451289</v>
      </c>
      <c r="AW35" s="2">
        <v>0</v>
      </c>
      <c r="AX35" s="2">
        <v>0</v>
      </c>
      <c r="AY35" s="2">
        <v>0</v>
      </c>
      <c r="AZ35" s="2">
        <v>0</v>
      </c>
      <c r="BA35" s="2">
        <v>0</v>
      </c>
      <c r="BB35" s="2">
        <v>0</v>
      </c>
      <c r="BC35" s="2"/>
      <c r="BD35" s="2"/>
      <c r="BE35" s="2"/>
      <c r="BF35" s="2"/>
      <c r="BG35" s="2"/>
      <c r="BH35" s="2"/>
      <c r="BI35" s="2"/>
      <c r="BJ35" s="2"/>
    </row>
    <row r="36" spans="1:62" x14ac:dyDescent="0.25">
      <c r="A36" s="2">
        <v>0</v>
      </c>
      <c r="B36" s="2">
        <v>0</v>
      </c>
      <c r="C36" s="2">
        <v>0</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c r="AB36" s="2">
        <v>0</v>
      </c>
      <c r="AC36" s="2">
        <v>1</v>
      </c>
      <c r="AD36" s="2">
        <v>1</v>
      </c>
      <c r="AE36" s="2">
        <v>1</v>
      </c>
      <c r="AF36" s="2">
        <v>1</v>
      </c>
      <c r="AG36" s="2">
        <v>1</v>
      </c>
      <c r="AH36" s="2">
        <v>1</v>
      </c>
      <c r="AI36" s="2">
        <v>1</v>
      </c>
      <c r="AJ36" s="2">
        <v>1</v>
      </c>
      <c r="AK36" s="2">
        <v>1</v>
      </c>
      <c r="AL36" s="2">
        <v>1</v>
      </c>
      <c r="AM36" s="2">
        <v>0.78431006960367089</v>
      </c>
      <c r="AN36" s="2">
        <v>0.79218225730136016</v>
      </c>
      <c r="AO36" s="2">
        <v>0.80396423601421763</v>
      </c>
      <c r="AP36" s="2">
        <v>0.75169980049714891</v>
      </c>
      <c r="AQ36" s="2">
        <v>0.73835032333176276</v>
      </c>
      <c r="AR36" s="2">
        <v>0.64138540013106482</v>
      </c>
      <c r="AS36" s="2">
        <v>0.68755073732065686</v>
      </c>
      <c r="AT36" s="2">
        <v>0.36771661488249352</v>
      </c>
      <c r="AU36" s="2">
        <v>0.36249680129658701</v>
      </c>
      <c r="AV36" s="2">
        <v>0.36771661488249352</v>
      </c>
      <c r="AW36" s="2">
        <v>0.9874208829065747</v>
      </c>
      <c r="AX36" s="2">
        <v>0.9874208829065747</v>
      </c>
      <c r="AY36" s="2">
        <v>0.841886116991581</v>
      </c>
      <c r="AZ36" s="2">
        <v>0.841886116991581</v>
      </c>
      <c r="BA36" s="2">
        <v>0</v>
      </c>
      <c r="BB36" s="2">
        <v>0</v>
      </c>
      <c r="BC36" s="2"/>
      <c r="BD36" s="2"/>
      <c r="BE36" s="2"/>
      <c r="BF36" s="2"/>
      <c r="BG36" s="2"/>
      <c r="BH36" s="2"/>
      <c r="BI36" s="2"/>
      <c r="BJ36" s="2"/>
    </row>
    <row r="37" spans="1:62" x14ac:dyDescent="0.25">
      <c r="A37" s="2">
        <v>0</v>
      </c>
      <c r="B37" s="2">
        <v>0</v>
      </c>
      <c r="C37" s="2">
        <v>0</v>
      </c>
      <c r="D37" s="2">
        <v>0</v>
      </c>
      <c r="E37" s="2">
        <v>0</v>
      </c>
      <c r="F37" s="2">
        <v>0</v>
      </c>
      <c r="G37" s="2">
        <v>0</v>
      </c>
      <c r="H37" s="2">
        <v>0</v>
      </c>
      <c r="I37" s="2">
        <v>0</v>
      </c>
      <c r="J37" s="2">
        <v>0</v>
      </c>
      <c r="K37" s="2">
        <v>0</v>
      </c>
      <c r="L37" s="2">
        <v>0</v>
      </c>
      <c r="M37" s="2">
        <v>0</v>
      </c>
      <c r="N37" s="2">
        <v>0</v>
      </c>
      <c r="O37" s="2">
        <v>0</v>
      </c>
      <c r="P37" s="2">
        <v>0</v>
      </c>
      <c r="Q37" s="2">
        <v>0</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0.78640904092924391</v>
      </c>
      <c r="AN37" s="2">
        <v>0.84279573476830105</v>
      </c>
      <c r="AO37" s="2">
        <v>0.85318693816593072</v>
      </c>
      <c r="AP37" s="2">
        <v>0.76129723502743563</v>
      </c>
      <c r="AQ37" s="2">
        <v>0.79353781964513903</v>
      </c>
      <c r="AR37" s="2">
        <v>0.67721857176468081</v>
      </c>
      <c r="AS37" s="2">
        <v>0.70671747007908881</v>
      </c>
      <c r="AT37" s="2">
        <v>0.44049466757910372</v>
      </c>
      <c r="AU37" s="2">
        <v>0.44835269875540096</v>
      </c>
      <c r="AV37" s="2">
        <v>0.38503659806892498</v>
      </c>
      <c r="AW37" s="2">
        <v>0</v>
      </c>
      <c r="AX37" s="2">
        <v>0</v>
      </c>
      <c r="AY37" s="2">
        <v>0</v>
      </c>
      <c r="AZ37" s="2">
        <v>0</v>
      </c>
      <c r="BA37" s="2">
        <v>0</v>
      </c>
      <c r="BB37" s="2">
        <v>0</v>
      </c>
      <c r="BC37" s="2"/>
      <c r="BD37" s="2"/>
      <c r="BE37" s="2"/>
      <c r="BF37" s="2"/>
      <c r="BG37" s="2"/>
      <c r="BH37" s="2"/>
      <c r="BI37" s="2"/>
      <c r="BJ37" s="2"/>
    </row>
    <row r="38" spans="1:62" x14ac:dyDescent="0.25">
      <c r="A38" s="2">
        <v>0</v>
      </c>
      <c r="B38" s="2">
        <v>0</v>
      </c>
      <c r="C38" s="2">
        <v>0</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c r="AB38" s="2">
        <v>0</v>
      </c>
      <c r="AC38" s="2">
        <v>0</v>
      </c>
      <c r="AD38" s="2">
        <v>0</v>
      </c>
      <c r="AE38" s="2">
        <v>0</v>
      </c>
      <c r="AF38" s="2">
        <v>0</v>
      </c>
      <c r="AG38" s="2">
        <v>0</v>
      </c>
      <c r="AH38" s="2">
        <v>0</v>
      </c>
      <c r="AI38" s="2">
        <v>0</v>
      </c>
      <c r="AJ38" s="2">
        <v>0</v>
      </c>
      <c r="AK38" s="2">
        <v>0</v>
      </c>
      <c r="AL38" s="2">
        <v>0</v>
      </c>
      <c r="AM38" s="2">
        <v>0.75550904262240071</v>
      </c>
      <c r="AN38" s="2">
        <v>0.76313850091089552</v>
      </c>
      <c r="AO38" s="2">
        <v>0.80824071538457698</v>
      </c>
      <c r="AP38" s="2">
        <v>0.80080803216242469</v>
      </c>
      <c r="AQ38" s="2">
        <v>0.70911595006890682</v>
      </c>
      <c r="AR38" s="2">
        <v>0.66969645883615225</v>
      </c>
      <c r="AS38" s="2">
        <v>0.68554382850298889</v>
      </c>
      <c r="AT38" s="2">
        <v>0.4197786041807956</v>
      </c>
      <c r="AU38" s="2">
        <v>0.41103457318439363</v>
      </c>
      <c r="AV38" s="2">
        <v>0.46306346915725438</v>
      </c>
      <c r="AW38" s="2">
        <v>0</v>
      </c>
      <c r="AX38" s="2">
        <v>0</v>
      </c>
      <c r="AY38" s="2">
        <v>0</v>
      </c>
      <c r="AZ38" s="2">
        <v>0</v>
      </c>
      <c r="BA38" s="2">
        <v>0</v>
      </c>
      <c r="BB38" s="2">
        <v>0</v>
      </c>
      <c r="BC38" s="2"/>
      <c r="BD38" s="2"/>
      <c r="BE38" s="2"/>
      <c r="BF38" s="2"/>
      <c r="BG38" s="2"/>
      <c r="BH38" s="2"/>
      <c r="BI38" s="2"/>
      <c r="BJ38" s="2"/>
    </row>
    <row r="39" spans="1:62" x14ac:dyDescent="0.25">
      <c r="A39" s="2">
        <v>0</v>
      </c>
      <c r="B39" s="2">
        <v>0</v>
      </c>
      <c r="C39" s="2">
        <v>0</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c r="AB39" s="2">
        <v>0</v>
      </c>
      <c r="AC39" s="2">
        <v>0</v>
      </c>
      <c r="AD39" s="2">
        <v>0</v>
      </c>
      <c r="AE39" s="2">
        <v>0</v>
      </c>
      <c r="AF39" s="2">
        <v>0</v>
      </c>
      <c r="AG39" s="2">
        <v>0</v>
      </c>
      <c r="AH39" s="2">
        <v>0</v>
      </c>
      <c r="AI39" s="2">
        <v>0</v>
      </c>
      <c r="AJ39" s="2">
        <v>0</v>
      </c>
      <c r="AK39" s="2">
        <v>0</v>
      </c>
      <c r="AL39" s="2">
        <v>0</v>
      </c>
      <c r="AM39" s="2">
        <v>0.85390451865712702</v>
      </c>
      <c r="AN39" s="2">
        <v>0.87665940912735163</v>
      </c>
      <c r="AO39" s="2">
        <v>0.81869616213089724</v>
      </c>
      <c r="AP39" s="2">
        <v>0.86535971775125642</v>
      </c>
      <c r="AQ39" s="2">
        <v>0.82135711884772089</v>
      </c>
      <c r="AR39" s="2">
        <v>0.82135711884772089</v>
      </c>
      <c r="AS39" s="2">
        <v>0.76118723059463544</v>
      </c>
      <c r="AT39" s="2">
        <v>0.42531665331447543</v>
      </c>
      <c r="AU39" s="2">
        <v>0.45429611102556589</v>
      </c>
      <c r="AV39" s="2">
        <v>0.42531665331447543</v>
      </c>
      <c r="AW39" s="2">
        <v>1</v>
      </c>
      <c r="AX39" s="2">
        <v>1</v>
      </c>
      <c r="AY39" s="2">
        <v>0.97499999999999998</v>
      </c>
      <c r="AZ39" s="2">
        <v>0.97499999999999998</v>
      </c>
      <c r="BA39" s="2">
        <v>0</v>
      </c>
      <c r="BB39" s="2">
        <v>0</v>
      </c>
      <c r="BC39" s="2"/>
      <c r="BD39" s="2"/>
      <c r="BE39" s="2"/>
      <c r="BF39" s="2"/>
      <c r="BG39" s="2"/>
      <c r="BH39" s="2"/>
      <c r="BI39" s="2"/>
      <c r="BJ39" s="2"/>
    </row>
    <row r="40" spans="1:62" x14ac:dyDescent="0.25">
      <c r="A40" s="2">
        <v>0</v>
      </c>
      <c r="B40" s="2">
        <v>0</v>
      </c>
      <c r="C40" s="2">
        <v>0</v>
      </c>
      <c r="D40" s="2">
        <v>0</v>
      </c>
      <c r="E40" s="2">
        <v>0</v>
      </c>
      <c r="F40" s="2">
        <v>0</v>
      </c>
      <c r="G40" s="2">
        <v>0</v>
      </c>
      <c r="H40" s="2">
        <v>0</v>
      </c>
      <c r="I40" s="2">
        <v>0</v>
      </c>
      <c r="J40" s="2">
        <v>0</v>
      </c>
      <c r="K40" s="2">
        <v>0</v>
      </c>
      <c r="L40" s="2">
        <v>0</v>
      </c>
      <c r="M40" s="2">
        <v>0</v>
      </c>
      <c r="N40" s="2">
        <v>0</v>
      </c>
      <c r="O40" s="2">
        <v>0</v>
      </c>
      <c r="P40" s="2">
        <v>0</v>
      </c>
      <c r="Q40" s="2">
        <v>0</v>
      </c>
      <c r="R40" s="2">
        <v>0</v>
      </c>
      <c r="S40" s="2">
        <v>0</v>
      </c>
      <c r="T40" s="2">
        <v>0</v>
      </c>
      <c r="U40" s="2">
        <v>0</v>
      </c>
      <c r="V40" s="2">
        <v>0</v>
      </c>
      <c r="W40" s="2">
        <v>0</v>
      </c>
      <c r="X40" s="2">
        <v>0</v>
      </c>
      <c r="Y40" s="2">
        <v>0</v>
      </c>
      <c r="Z40" s="2">
        <v>0</v>
      </c>
      <c r="AA40" s="2">
        <v>0</v>
      </c>
      <c r="AB40" s="2">
        <v>0</v>
      </c>
      <c r="AC40" s="2">
        <v>0</v>
      </c>
      <c r="AD40" s="2">
        <v>0</v>
      </c>
      <c r="AE40" s="2">
        <v>0</v>
      </c>
      <c r="AF40" s="2">
        <v>0</v>
      </c>
      <c r="AG40" s="2">
        <v>0</v>
      </c>
      <c r="AH40" s="2">
        <v>0</v>
      </c>
      <c r="AI40" s="2">
        <v>0</v>
      </c>
      <c r="AJ40" s="2">
        <v>0</v>
      </c>
      <c r="AK40" s="2">
        <v>0</v>
      </c>
      <c r="AL40" s="2">
        <v>0</v>
      </c>
      <c r="AM40" s="2">
        <v>0.87948381350782068</v>
      </c>
      <c r="AN40" s="2">
        <v>0.89704035010278282</v>
      </c>
      <c r="AO40" s="2">
        <v>0.9139944055440683</v>
      </c>
      <c r="AP40" s="2">
        <v>0.87948381350782068</v>
      </c>
      <c r="AQ40" s="2">
        <v>0.91608760022440627</v>
      </c>
      <c r="AR40" s="2">
        <v>0.80923724799709174</v>
      </c>
      <c r="AS40" s="2">
        <v>0.80923724799709174</v>
      </c>
      <c r="AT40" s="2">
        <v>0.57873040347924753</v>
      </c>
      <c r="AU40" s="2">
        <v>0.66694864613510685</v>
      </c>
      <c r="AV40" s="2">
        <v>0.60124613539151905</v>
      </c>
      <c r="AW40" s="2">
        <v>1</v>
      </c>
      <c r="AX40" s="2">
        <v>0.97499999999999998</v>
      </c>
      <c r="AY40" s="2">
        <v>0.97499999999999998</v>
      </c>
      <c r="AZ40" s="2">
        <v>0.97499999999999998</v>
      </c>
      <c r="BA40" s="2">
        <v>0</v>
      </c>
      <c r="BB40" s="2">
        <v>0</v>
      </c>
      <c r="BC40" s="2"/>
      <c r="BD40" s="2"/>
      <c r="BE40" s="2"/>
      <c r="BF40" s="2"/>
      <c r="BG40" s="2"/>
      <c r="BH40" s="2"/>
      <c r="BI40" s="2"/>
      <c r="BJ40" s="2"/>
    </row>
    <row r="41" spans="1:62" x14ac:dyDescent="0.25">
      <c r="A41" s="2">
        <v>0</v>
      </c>
      <c r="B41" s="2">
        <v>0</v>
      </c>
      <c r="C41" s="2">
        <v>0</v>
      </c>
      <c r="D41" s="2">
        <v>0</v>
      </c>
      <c r="E41" s="2">
        <v>0</v>
      </c>
      <c r="F41" s="2">
        <v>0</v>
      </c>
      <c r="G41" s="2">
        <v>0</v>
      </c>
      <c r="H41" s="2">
        <v>0</v>
      </c>
      <c r="I41" s="2">
        <v>0</v>
      </c>
      <c r="J41" s="2">
        <v>0</v>
      </c>
      <c r="K41" s="2">
        <v>0</v>
      </c>
      <c r="L41" s="2">
        <v>0</v>
      </c>
      <c r="M41" s="2">
        <v>0</v>
      </c>
      <c r="N41" s="2">
        <v>0</v>
      </c>
      <c r="O41" s="2">
        <v>0</v>
      </c>
      <c r="P41" s="2">
        <v>0</v>
      </c>
      <c r="Q41" s="2">
        <v>0</v>
      </c>
      <c r="R41" s="2">
        <v>0</v>
      </c>
      <c r="S41" s="2">
        <v>0</v>
      </c>
      <c r="T41" s="2">
        <v>0</v>
      </c>
      <c r="U41" s="2">
        <v>0</v>
      </c>
      <c r="V41" s="2">
        <v>0</v>
      </c>
      <c r="W41" s="2">
        <v>0</v>
      </c>
      <c r="X41" s="2">
        <v>0</v>
      </c>
      <c r="Y41" s="2">
        <v>0</v>
      </c>
      <c r="Z41" s="2">
        <v>0</v>
      </c>
      <c r="AA41" s="2">
        <v>0</v>
      </c>
      <c r="AB41" s="2">
        <v>0</v>
      </c>
      <c r="AC41" s="2">
        <v>0</v>
      </c>
      <c r="AD41" s="2">
        <v>0</v>
      </c>
      <c r="AE41" s="2">
        <v>0</v>
      </c>
      <c r="AF41" s="2">
        <v>0</v>
      </c>
      <c r="AG41" s="2">
        <v>0</v>
      </c>
      <c r="AH41" s="2">
        <v>0</v>
      </c>
      <c r="AI41" s="2">
        <v>0</v>
      </c>
      <c r="AJ41" s="2">
        <v>0</v>
      </c>
      <c r="AK41" s="2">
        <v>0</v>
      </c>
      <c r="AL41" s="2">
        <v>0</v>
      </c>
      <c r="AM41" s="2">
        <v>0.7890800946414247</v>
      </c>
      <c r="AN41" s="2">
        <v>0.8504233326555406</v>
      </c>
      <c r="AO41" s="2">
        <v>0.89368074750978543</v>
      </c>
      <c r="AP41" s="2">
        <v>0.80476058899680769</v>
      </c>
      <c r="AQ41" s="2">
        <v>0.87956421740890089</v>
      </c>
      <c r="AR41" s="2">
        <v>0.82021962548874061</v>
      </c>
      <c r="AS41" s="2">
        <v>0.74080172776691899</v>
      </c>
      <c r="AT41" s="2">
        <v>0.56791735010475453</v>
      </c>
      <c r="AU41" s="2">
        <v>0.49376213824078174</v>
      </c>
      <c r="AV41" s="2">
        <v>0.54965587564102503</v>
      </c>
      <c r="AW41" s="2">
        <v>0</v>
      </c>
      <c r="AX41" s="2">
        <v>0</v>
      </c>
      <c r="AY41" s="2">
        <v>0</v>
      </c>
      <c r="AZ41" s="2">
        <v>0</v>
      </c>
      <c r="BA41" s="2">
        <v>0</v>
      </c>
      <c r="BB41" s="2">
        <v>0</v>
      </c>
      <c r="BC41" s="2"/>
      <c r="BD41" s="2"/>
      <c r="BE41" s="2"/>
      <c r="BF41" s="2"/>
      <c r="BG41" s="2"/>
      <c r="BH41" s="2"/>
      <c r="BI41" s="2"/>
      <c r="BJ41" s="2"/>
    </row>
    <row r="42" spans="1:62" x14ac:dyDescent="0.25">
      <c r="A42" s="2">
        <v>0</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0.82661149729222227</v>
      </c>
      <c r="AN42" s="2">
        <v>0.96454369919278271</v>
      </c>
      <c r="AO42" s="2">
        <v>0.95167778453837748</v>
      </c>
      <c r="AP42" s="2">
        <v>0.9235305219889316</v>
      </c>
      <c r="AQ42" s="2">
        <v>0.86055087998243085</v>
      </c>
      <c r="AR42" s="2">
        <v>0.736307551874952</v>
      </c>
      <c r="AS42" s="2">
        <v>0.82661149729222227</v>
      </c>
      <c r="AT42" s="2">
        <v>0.55733615751042631</v>
      </c>
      <c r="AU42" s="2">
        <v>0.55733615751042631</v>
      </c>
      <c r="AV42" s="2">
        <v>0.47118125720406123</v>
      </c>
      <c r="AW42" s="2">
        <v>0</v>
      </c>
      <c r="AX42" s="2">
        <v>0</v>
      </c>
      <c r="AY42" s="2">
        <v>0</v>
      </c>
      <c r="AZ42" s="2">
        <v>0</v>
      </c>
      <c r="BA42" s="2">
        <v>0</v>
      </c>
      <c r="BB42" s="2">
        <v>0</v>
      </c>
      <c r="BC42" s="2"/>
      <c r="BD42" s="2"/>
      <c r="BE42" s="2"/>
      <c r="BF42" s="2"/>
      <c r="BG42" s="2"/>
      <c r="BH42" s="2"/>
      <c r="BI42" s="2"/>
      <c r="BJ42" s="2"/>
    </row>
    <row r="43" spans="1:62" x14ac:dyDescent="0.25">
      <c r="A43" s="2">
        <v>0</v>
      </c>
      <c r="B43" s="2">
        <v>0</v>
      </c>
      <c r="C43" s="2">
        <v>0</v>
      </c>
      <c r="D43" s="2">
        <v>0</v>
      </c>
      <c r="E43" s="2">
        <v>0</v>
      </c>
      <c r="F43" s="2">
        <v>0</v>
      </c>
      <c r="G43" s="2">
        <v>0</v>
      </c>
      <c r="H43" s="2">
        <v>0</v>
      </c>
      <c r="I43" s="2">
        <v>0</v>
      </c>
      <c r="J43" s="2">
        <v>0</v>
      </c>
      <c r="K43" s="2">
        <v>0</v>
      </c>
      <c r="L43" s="2">
        <v>0</v>
      </c>
      <c r="M43" s="2">
        <v>0</v>
      </c>
      <c r="N43" s="2">
        <v>0</v>
      </c>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2">
        <v>0</v>
      </c>
      <c r="AH43" s="2">
        <v>0</v>
      </c>
      <c r="AI43" s="2">
        <v>0</v>
      </c>
      <c r="AJ43" s="2">
        <v>0</v>
      </c>
      <c r="AK43" s="2">
        <v>0</v>
      </c>
      <c r="AL43" s="2">
        <v>0</v>
      </c>
      <c r="AM43" s="2">
        <v>0.9139944055440683</v>
      </c>
      <c r="AN43" s="2">
        <v>0.9139944055440683</v>
      </c>
      <c r="AO43" s="2">
        <v>0.9734364303592411</v>
      </c>
      <c r="AP43" s="2">
        <v>0.89704035010278282</v>
      </c>
      <c r="AQ43" s="2">
        <v>0.86481404971146869</v>
      </c>
      <c r="AR43" s="2">
        <v>0.80923724799709174</v>
      </c>
      <c r="AS43" s="2">
        <v>0.80923724799709174</v>
      </c>
      <c r="AT43" s="2">
        <v>0.62345273988992478</v>
      </c>
      <c r="AU43" s="2">
        <v>0.64535322694898678</v>
      </c>
      <c r="AV43" s="2">
        <v>0.48543976815223377</v>
      </c>
      <c r="AW43" s="2">
        <v>1</v>
      </c>
      <c r="AX43" s="2">
        <v>0.97499999999999998</v>
      </c>
      <c r="AY43" s="2">
        <v>0.97499999999999998</v>
      </c>
      <c r="AZ43" s="2">
        <v>0.97499999999999998</v>
      </c>
      <c r="BA43" s="2">
        <v>0</v>
      </c>
      <c r="BB43" s="2">
        <v>0</v>
      </c>
      <c r="BC43" s="2"/>
      <c r="BD43" s="2"/>
      <c r="BE43" s="2"/>
      <c r="BF43" s="2"/>
      <c r="BG43" s="2"/>
      <c r="BH43" s="2"/>
      <c r="BI43" s="2"/>
      <c r="BJ43" s="2"/>
    </row>
    <row r="44" spans="1:62" x14ac:dyDescent="0.25">
      <c r="A44" s="2">
        <v>0</v>
      </c>
      <c r="B44" s="2">
        <v>0</v>
      </c>
      <c r="C44" s="2">
        <v>0</v>
      </c>
      <c r="D44" s="2">
        <v>0</v>
      </c>
      <c r="E44" s="2">
        <v>0</v>
      </c>
      <c r="F44" s="2">
        <v>0</v>
      </c>
      <c r="G44" s="2">
        <v>0</v>
      </c>
      <c r="H44" s="2">
        <v>0</v>
      </c>
      <c r="I44" s="2">
        <v>0</v>
      </c>
      <c r="J44" s="2">
        <v>0</v>
      </c>
      <c r="K44" s="2">
        <v>0</v>
      </c>
      <c r="L44" s="2">
        <v>0</v>
      </c>
      <c r="M44" s="2">
        <v>0</v>
      </c>
      <c r="N44" s="2">
        <v>0</v>
      </c>
      <c r="O44" s="2">
        <v>0</v>
      </c>
      <c r="P44" s="2">
        <v>0</v>
      </c>
      <c r="Q44" s="2">
        <v>0</v>
      </c>
      <c r="R44" s="2">
        <v>0</v>
      </c>
      <c r="S44" s="2">
        <v>0</v>
      </c>
      <c r="T44" s="2">
        <v>0</v>
      </c>
      <c r="U44" s="2">
        <v>0</v>
      </c>
      <c r="V44" s="2">
        <v>0</v>
      </c>
      <c r="W44" s="2">
        <v>0</v>
      </c>
      <c r="X44" s="2">
        <v>0</v>
      </c>
      <c r="Y44" s="2">
        <v>0</v>
      </c>
      <c r="Z44" s="2">
        <v>0</v>
      </c>
      <c r="AA44" s="2">
        <v>0</v>
      </c>
      <c r="AB44" s="2">
        <v>0</v>
      </c>
      <c r="AC44" s="2">
        <v>0</v>
      </c>
      <c r="AD44" s="2">
        <v>0</v>
      </c>
      <c r="AE44" s="2">
        <v>0</v>
      </c>
      <c r="AF44" s="2">
        <v>0</v>
      </c>
      <c r="AG44" s="2">
        <v>0</v>
      </c>
      <c r="AH44" s="2">
        <v>0</v>
      </c>
      <c r="AI44" s="2">
        <v>1</v>
      </c>
      <c r="AJ44" s="2">
        <v>1</v>
      </c>
      <c r="AK44" s="2">
        <v>1</v>
      </c>
      <c r="AL44" s="2">
        <v>1</v>
      </c>
      <c r="AM44" s="2">
        <v>0.85399100803613504</v>
      </c>
      <c r="AN44" s="2">
        <v>0.92661727064791499</v>
      </c>
      <c r="AO44" s="2">
        <v>0.90947759060001054</v>
      </c>
      <c r="AP44" s="2">
        <v>0.95814037386138473</v>
      </c>
      <c r="AQ44" s="2">
        <v>0.87308520106715459</v>
      </c>
      <c r="AR44" s="2">
        <v>0.80911902095365473</v>
      </c>
      <c r="AS44" s="2">
        <v>0.78796281443919991</v>
      </c>
      <c r="AT44" s="2">
        <v>0.65219779064265904</v>
      </c>
      <c r="AU44" s="2">
        <v>0.60379198298572856</v>
      </c>
      <c r="AV44" s="2">
        <v>0.67581921903439213</v>
      </c>
      <c r="AW44" s="2">
        <v>0</v>
      </c>
      <c r="AX44" s="2">
        <v>0</v>
      </c>
      <c r="AY44" s="2">
        <v>0</v>
      </c>
      <c r="AZ44" s="2">
        <v>0</v>
      </c>
      <c r="BA44" s="2">
        <v>0</v>
      </c>
      <c r="BB44" s="2">
        <v>0</v>
      </c>
      <c r="BC44" s="2"/>
      <c r="BD44" s="2"/>
      <c r="BE44" s="2"/>
      <c r="BF44" s="2"/>
      <c r="BG44" s="2"/>
      <c r="BH44" s="2"/>
      <c r="BI44" s="2"/>
      <c r="BJ44" s="2"/>
    </row>
    <row r="45" spans="1:62" x14ac:dyDescent="0.25">
      <c r="A45" s="2">
        <v>0</v>
      </c>
      <c r="B45" s="2">
        <v>0</v>
      </c>
      <c r="C45" s="2">
        <v>0</v>
      </c>
      <c r="D45" s="2">
        <v>0</v>
      </c>
      <c r="E45" s="2">
        <v>0</v>
      </c>
      <c r="F45" s="2">
        <v>0</v>
      </c>
      <c r="G45" s="2">
        <v>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2">
        <v>0</v>
      </c>
      <c r="AA45" s="2">
        <v>0</v>
      </c>
      <c r="AB45" s="2">
        <v>0</v>
      </c>
      <c r="AC45" s="2">
        <v>0</v>
      </c>
      <c r="AD45" s="2">
        <v>0</v>
      </c>
      <c r="AE45" s="2">
        <v>0</v>
      </c>
      <c r="AF45" s="2">
        <v>0</v>
      </c>
      <c r="AG45" s="2">
        <v>0</v>
      </c>
      <c r="AH45" s="2">
        <v>0</v>
      </c>
      <c r="AI45" s="2">
        <v>0</v>
      </c>
      <c r="AJ45" s="2">
        <v>0</v>
      </c>
      <c r="AK45" s="2">
        <v>0</v>
      </c>
      <c r="AL45" s="2">
        <v>0</v>
      </c>
      <c r="AM45" s="2">
        <v>0.86209741558649799</v>
      </c>
      <c r="AN45" s="2">
        <v>0.92037887914712435</v>
      </c>
      <c r="AO45" s="2">
        <v>0.98295646930418279</v>
      </c>
      <c r="AP45" s="2">
        <v>0.86209741558649799</v>
      </c>
      <c r="AQ45" s="2">
        <v>0.86596627697502715</v>
      </c>
      <c r="AR45" s="2">
        <v>0.84575371321208959</v>
      </c>
      <c r="AS45" s="2">
        <v>0.86596627697502715</v>
      </c>
      <c r="AT45" s="2">
        <v>0.54005721407556262</v>
      </c>
      <c r="AU45" s="2">
        <v>0.61700924883570973</v>
      </c>
      <c r="AV45" s="2">
        <v>0.64181656373949725</v>
      </c>
      <c r="AW45" s="2">
        <v>0.97499999999999998</v>
      </c>
      <c r="AX45" s="2">
        <v>1</v>
      </c>
      <c r="AY45" s="2">
        <v>0.97499999999999998</v>
      </c>
      <c r="AZ45" s="2">
        <v>0.97499999999999998</v>
      </c>
      <c r="BA45" s="2">
        <v>0</v>
      </c>
      <c r="BB45" s="2">
        <v>0</v>
      </c>
      <c r="BC45" s="2"/>
      <c r="BD45" s="2"/>
      <c r="BE45" s="2"/>
      <c r="BF45" s="2"/>
      <c r="BG45" s="2"/>
      <c r="BH45" s="2"/>
      <c r="BI45" s="2"/>
      <c r="BJ45" s="2"/>
    </row>
    <row r="46" spans="1:62" x14ac:dyDescent="0.25">
      <c r="A46" s="2">
        <v>0</v>
      </c>
      <c r="B46" s="2">
        <v>0</v>
      </c>
      <c r="C46" s="2">
        <v>0</v>
      </c>
      <c r="D46" s="2">
        <v>0</v>
      </c>
      <c r="E46" s="2">
        <v>0</v>
      </c>
      <c r="F46" s="2">
        <v>0</v>
      </c>
      <c r="G46" s="2">
        <v>0</v>
      </c>
      <c r="H46" s="2">
        <v>0</v>
      </c>
      <c r="I46" s="2">
        <v>0</v>
      </c>
      <c r="J46" s="2">
        <v>0</v>
      </c>
      <c r="K46" s="2">
        <v>0</v>
      </c>
      <c r="L46" s="2">
        <v>0</v>
      </c>
      <c r="M46" s="2">
        <v>0</v>
      </c>
      <c r="N46" s="2">
        <v>0</v>
      </c>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2">
        <v>0</v>
      </c>
      <c r="AG46" s="2">
        <v>0</v>
      </c>
      <c r="AH46" s="2">
        <v>0</v>
      </c>
      <c r="AI46" s="2">
        <v>0</v>
      </c>
      <c r="AJ46" s="2">
        <v>0</v>
      </c>
      <c r="AK46" s="2">
        <v>0</v>
      </c>
      <c r="AL46" s="2">
        <v>0</v>
      </c>
      <c r="AM46" s="2">
        <v>0.9397702720826171</v>
      </c>
      <c r="AN46" s="2">
        <v>0.98341352413546979</v>
      </c>
      <c r="AO46" s="2">
        <v>0.9397702720826171</v>
      </c>
      <c r="AP46" s="2">
        <v>0.84575371321208959</v>
      </c>
      <c r="AQ46" s="2">
        <v>0.88866305889585284</v>
      </c>
      <c r="AR46" s="2">
        <v>0.82980409703530622</v>
      </c>
      <c r="AS46" s="2">
        <v>0.84998586952947885</v>
      </c>
      <c r="AT46" s="2">
        <v>0.65219779064265904</v>
      </c>
      <c r="AU46" s="2">
        <v>0.52820488637458762</v>
      </c>
      <c r="AV46" s="2">
        <v>0.62818925279348203</v>
      </c>
      <c r="AW46" s="2">
        <v>1</v>
      </c>
      <c r="AX46" s="2">
        <v>0.97499999999999998</v>
      </c>
      <c r="AY46" s="2">
        <v>0.97499999999999998</v>
      </c>
      <c r="AZ46" s="2">
        <v>0.97499999999999998</v>
      </c>
      <c r="BA46" s="2">
        <v>0</v>
      </c>
      <c r="BB46" s="2">
        <v>0</v>
      </c>
      <c r="BC46" s="2"/>
      <c r="BD46" s="2"/>
      <c r="BE46" s="2"/>
      <c r="BF46" s="2"/>
      <c r="BG46" s="2"/>
      <c r="BH46" s="2"/>
      <c r="BI46" s="2"/>
      <c r="BJ46" s="2"/>
    </row>
    <row r="47" spans="1:62" x14ac:dyDescent="0.25">
      <c r="A47" s="2">
        <v>0</v>
      </c>
      <c r="B47" s="2">
        <v>0</v>
      </c>
      <c r="C47" s="2">
        <v>0</v>
      </c>
      <c r="D47" s="2">
        <v>0</v>
      </c>
      <c r="E47" s="2">
        <v>0</v>
      </c>
      <c r="F47" s="2">
        <v>0</v>
      </c>
      <c r="G47" s="2">
        <v>0</v>
      </c>
      <c r="H47" s="2">
        <v>0</v>
      </c>
      <c r="I47" s="2">
        <v>0</v>
      </c>
      <c r="J47" s="2">
        <v>0</v>
      </c>
      <c r="K47" s="2">
        <v>0</v>
      </c>
      <c r="L47" s="2">
        <v>0</v>
      </c>
      <c r="M47" s="2">
        <v>0</v>
      </c>
      <c r="N47" s="2">
        <v>0</v>
      </c>
      <c r="O47" s="2">
        <v>0</v>
      </c>
      <c r="P47" s="2">
        <v>0</v>
      </c>
      <c r="Q47" s="2">
        <v>0</v>
      </c>
      <c r="R47" s="2">
        <v>0</v>
      </c>
      <c r="S47" s="2">
        <v>0</v>
      </c>
      <c r="T47" s="2">
        <v>0</v>
      </c>
      <c r="U47" s="2">
        <v>0</v>
      </c>
      <c r="V47" s="2">
        <v>0</v>
      </c>
      <c r="W47" s="2">
        <v>0</v>
      </c>
      <c r="X47" s="2">
        <v>0</v>
      </c>
      <c r="Y47" s="2">
        <v>0</v>
      </c>
      <c r="Z47" s="2">
        <v>0</v>
      </c>
      <c r="AA47" s="2">
        <v>0</v>
      </c>
      <c r="AB47" s="2">
        <v>0</v>
      </c>
      <c r="AC47" s="2">
        <v>0</v>
      </c>
      <c r="AD47" s="2">
        <v>0</v>
      </c>
      <c r="AE47" s="2">
        <v>0</v>
      </c>
      <c r="AF47" s="2">
        <v>0</v>
      </c>
      <c r="AG47" s="2">
        <v>0</v>
      </c>
      <c r="AH47" s="2">
        <v>0</v>
      </c>
      <c r="AI47" s="2">
        <v>0</v>
      </c>
      <c r="AJ47" s="2">
        <v>0</v>
      </c>
      <c r="AK47" s="2">
        <v>0</v>
      </c>
      <c r="AL47" s="2">
        <v>0</v>
      </c>
      <c r="AM47" s="2">
        <v>0.97716880170004039</v>
      </c>
      <c r="AN47" s="2">
        <v>0.99770102778618686</v>
      </c>
      <c r="AO47" s="2">
        <v>0.99770102778618686</v>
      </c>
      <c r="AP47" s="2">
        <v>0.97716880170004039</v>
      </c>
      <c r="AQ47" s="2">
        <v>0.92715994852125938</v>
      </c>
      <c r="AR47" s="2">
        <v>0.89408911633671728</v>
      </c>
      <c r="AS47" s="2">
        <v>0.90534998575475178</v>
      </c>
      <c r="AT47" s="2">
        <v>0.73293113726006442</v>
      </c>
      <c r="AU47" s="2">
        <v>0.73293113726006442</v>
      </c>
      <c r="AV47" s="2">
        <v>0.4631710270545808</v>
      </c>
      <c r="AW47" s="2">
        <v>0.80094992226178174</v>
      </c>
      <c r="AX47" s="2">
        <v>0.6103478223726837</v>
      </c>
      <c r="AY47" s="2">
        <v>0.31910978626855835</v>
      </c>
      <c r="AZ47" s="2">
        <v>0.39662746278926386</v>
      </c>
      <c r="BA47" s="2">
        <v>0</v>
      </c>
      <c r="BB47" s="2">
        <v>0</v>
      </c>
      <c r="BC47" s="2"/>
      <c r="BD47" s="2"/>
      <c r="BE47" s="2"/>
      <c r="BF47" s="2"/>
      <c r="BG47" s="2"/>
      <c r="BH47" s="2"/>
      <c r="BI47" s="2"/>
      <c r="BJ47" s="2"/>
    </row>
    <row r="48" spans="1:62" x14ac:dyDescent="0.25">
      <c r="A48" s="2">
        <v>0</v>
      </c>
      <c r="B48" s="2">
        <v>0</v>
      </c>
      <c r="C48" s="2">
        <v>0</v>
      </c>
      <c r="D48" s="2">
        <v>0</v>
      </c>
      <c r="E48" s="2">
        <v>0</v>
      </c>
      <c r="F48" s="2">
        <v>0</v>
      </c>
      <c r="G48" s="2">
        <v>0</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c r="AB48" s="2">
        <v>0</v>
      </c>
      <c r="AC48" s="2">
        <v>0</v>
      </c>
      <c r="AD48" s="2">
        <v>0</v>
      </c>
      <c r="AE48" s="2">
        <v>0</v>
      </c>
      <c r="AF48" s="2">
        <v>0</v>
      </c>
      <c r="AG48" s="2">
        <v>0</v>
      </c>
      <c r="AH48" s="2">
        <v>0</v>
      </c>
      <c r="AI48" s="2">
        <v>0</v>
      </c>
      <c r="AJ48" s="2">
        <v>0</v>
      </c>
      <c r="AK48" s="2">
        <v>0</v>
      </c>
      <c r="AL48" s="2">
        <v>0</v>
      </c>
      <c r="AM48" s="2">
        <v>0.87844774188017194</v>
      </c>
      <c r="AN48" s="2">
        <v>0.97478927367316537</v>
      </c>
      <c r="AO48" s="2">
        <v>0.87844774188017194</v>
      </c>
      <c r="AP48" s="2">
        <v>0.97478927367316537</v>
      </c>
      <c r="AQ48" s="2">
        <v>0.90885498190540481</v>
      </c>
      <c r="AR48" s="2">
        <v>0.86810527277755778</v>
      </c>
      <c r="AS48" s="2">
        <v>0.88106112278569437</v>
      </c>
      <c r="AT48" s="2">
        <v>0.66338607472564259</v>
      </c>
      <c r="AU48" s="2">
        <v>0.54084306289970829</v>
      </c>
      <c r="AV48" s="2">
        <v>0.5650593363036398</v>
      </c>
      <c r="AW48" s="2">
        <v>0.69028590533077416</v>
      </c>
      <c r="AX48" s="2">
        <v>0.54579798894839993</v>
      </c>
      <c r="AY48" s="2">
        <v>0.25125333509288383</v>
      </c>
      <c r="AZ48" s="2">
        <v>0.27076811269149337</v>
      </c>
      <c r="BA48" s="2">
        <v>0</v>
      </c>
      <c r="BB48" s="2">
        <v>0</v>
      </c>
      <c r="BC48" s="2"/>
      <c r="BD48" s="2"/>
      <c r="BE48" s="2"/>
      <c r="BF48" s="2"/>
      <c r="BG48" s="2"/>
      <c r="BH48" s="2"/>
      <c r="BI48" s="2"/>
      <c r="BJ48" s="2"/>
    </row>
    <row r="49" spans="1:62" x14ac:dyDescent="0.25">
      <c r="A49" s="2">
        <v>0</v>
      </c>
      <c r="B49" s="2">
        <v>0</v>
      </c>
      <c r="C49" s="2">
        <v>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c r="AB49" s="2">
        <v>0</v>
      </c>
      <c r="AC49" s="2">
        <v>0</v>
      </c>
      <c r="AD49" s="2">
        <v>0</v>
      </c>
      <c r="AE49" s="2">
        <v>0</v>
      </c>
      <c r="AF49" s="2">
        <v>0</v>
      </c>
      <c r="AG49" s="2">
        <v>0</v>
      </c>
      <c r="AH49" s="2">
        <v>0</v>
      </c>
      <c r="AI49" s="2">
        <v>0</v>
      </c>
      <c r="AJ49" s="2">
        <v>0</v>
      </c>
      <c r="AK49" s="2">
        <v>0</v>
      </c>
      <c r="AL49" s="2">
        <v>0</v>
      </c>
      <c r="AM49" s="2">
        <v>0</v>
      </c>
      <c r="AN49" s="2">
        <v>0</v>
      </c>
      <c r="AO49" s="2">
        <v>0</v>
      </c>
      <c r="AP49" s="2">
        <v>0</v>
      </c>
      <c r="AQ49" s="2">
        <v>0.87761358479327978</v>
      </c>
      <c r="AR49" s="2">
        <v>0.86467275717029413</v>
      </c>
      <c r="AS49" s="2">
        <v>0.85489309112304834</v>
      </c>
      <c r="AT49" s="2">
        <v>0.67814071619476568</v>
      </c>
      <c r="AU49" s="2">
        <v>0.51355642088080788</v>
      </c>
      <c r="AV49" s="2">
        <v>0.53176969107203309</v>
      </c>
      <c r="AW49" s="2">
        <v>0.68863525223741373</v>
      </c>
      <c r="AX49" s="2">
        <v>0.49892885834031464</v>
      </c>
      <c r="AY49" s="2">
        <v>0.26878166800352643</v>
      </c>
      <c r="AZ49" s="2">
        <v>0.31526450201437983</v>
      </c>
      <c r="BA49" s="2">
        <v>0</v>
      </c>
      <c r="BB49" s="2">
        <v>0</v>
      </c>
      <c r="BC49" s="2"/>
      <c r="BD49" s="2"/>
      <c r="BE49" s="2"/>
      <c r="BF49" s="2"/>
      <c r="BG49" s="2"/>
      <c r="BH49" s="2"/>
      <c r="BI49" s="2"/>
      <c r="BJ49" s="2"/>
    </row>
    <row r="50" spans="1:62" x14ac:dyDescent="0.25">
      <c r="A50" s="2">
        <v>0</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0.94294256516375263</v>
      </c>
      <c r="AR50" s="2">
        <v>0.91661619336047373</v>
      </c>
      <c r="AS50" s="2">
        <v>0.88353782663937519</v>
      </c>
      <c r="AT50" s="2">
        <v>0.76594799380084222</v>
      </c>
      <c r="AU50" s="2">
        <v>0.62802578904900042</v>
      </c>
      <c r="AV50" s="2">
        <v>0.62802578904900042</v>
      </c>
      <c r="AW50" s="2">
        <v>0.71667038781095993</v>
      </c>
      <c r="AX50" s="2">
        <v>0.54319602674789191</v>
      </c>
      <c r="AY50" s="2">
        <v>0.35202177068143614</v>
      </c>
      <c r="AZ50" s="2">
        <v>0.38012123362421901</v>
      </c>
      <c r="BA50" s="2">
        <v>0</v>
      </c>
      <c r="BB50" s="2">
        <v>0</v>
      </c>
      <c r="BC50" s="2"/>
      <c r="BD50" s="2"/>
      <c r="BE50" s="2"/>
      <c r="BF50" s="2"/>
      <c r="BG50" s="2"/>
      <c r="BH50" s="2"/>
      <c r="BI50" s="2"/>
      <c r="BJ50" s="2"/>
    </row>
    <row r="51" spans="1:62" x14ac:dyDescent="0.25">
      <c r="A51" s="2">
        <v>0</v>
      </c>
      <c r="B51" s="2">
        <v>0</v>
      </c>
      <c r="C51" s="2">
        <v>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c r="AB51" s="2">
        <v>0</v>
      </c>
      <c r="AC51" s="2">
        <v>0</v>
      </c>
      <c r="AD51" s="2">
        <v>0</v>
      </c>
      <c r="AE51" s="2">
        <v>0</v>
      </c>
      <c r="AF51" s="2">
        <v>0</v>
      </c>
      <c r="AG51" s="2">
        <v>0</v>
      </c>
      <c r="AH51" s="2">
        <v>0</v>
      </c>
      <c r="AI51" s="2">
        <v>0</v>
      </c>
      <c r="AJ51" s="2">
        <v>0</v>
      </c>
      <c r="AK51" s="2">
        <v>0</v>
      </c>
      <c r="AL51" s="2">
        <v>0</v>
      </c>
      <c r="AM51" s="2">
        <v>0</v>
      </c>
      <c r="AN51" s="2">
        <v>0</v>
      </c>
      <c r="AO51" s="2">
        <v>0</v>
      </c>
      <c r="AP51" s="2">
        <v>0</v>
      </c>
      <c r="AQ51" s="2">
        <v>0.89215970933586952</v>
      </c>
      <c r="AR51" s="2">
        <v>0.82190427521410836</v>
      </c>
      <c r="AS51" s="2">
        <v>0.87507901312401071</v>
      </c>
      <c r="AT51" s="2">
        <v>0.67956856724425929</v>
      </c>
      <c r="AU51" s="2">
        <v>0.53722849448529519</v>
      </c>
      <c r="AV51" s="2">
        <v>0.6297164861213842</v>
      </c>
      <c r="AW51" s="2">
        <v>0.75693664079365508</v>
      </c>
      <c r="AX51" s="2">
        <v>0.47357073495039348</v>
      </c>
      <c r="AY51" s="2">
        <v>0.29457135516297095</v>
      </c>
      <c r="AZ51" s="2">
        <v>0.32935612164935835</v>
      </c>
      <c r="BA51" s="2">
        <v>0</v>
      </c>
      <c r="BB51" s="2">
        <v>0</v>
      </c>
      <c r="BC51" s="2"/>
      <c r="BD51" s="2"/>
      <c r="BE51" s="2"/>
      <c r="BF51" s="2"/>
      <c r="BG51" s="2"/>
      <c r="BH51" s="2"/>
      <c r="BI51" s="2"/>
      <c r="BJ51" s="2"/>
    </row>
    <row r="52" spans="1:62" x14ac:dyDescent="0.25">
      <c r="A52" s="2">
        <v>0</v>
      </c>
      <c r="B52" s="2">
        <v>0</v>
      </c>
      <c r="C52" s="2">
        <v>0</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c r="AB52" s="2">
        <v>0</v>
      </c>
      <c r="AC52" s="2">
        <v>0</v>
      </c>
      <c r="AD52" s="2">
        <v>0</v>
      </c>
      <c r="AE52" s="2">
        <v>0</v>
      </c>
      <c r="AF52" s="2">
        <v>0</v>
      </c>
      <c r="AG52" s="2">
        <v>0</v>
      </c>
      <c r="AH52" s="2">
        <v>0</v>
      </c>
      <c r="AI52" s="2">
        <v>0</v>
      </c>
      <c r="AJ52" s="2">
        <v>0</v>
      </c>
      <c r="AK52" s="2">
        <v>0</v>
      </c>
      <c r="AL52" s="2">
        <v>0</v>
      </c>
      <c r="AM52" s="2">
        <v>1</v>
      </c>
      <c r="AN52" s="2">
        <v>1</v>
      </c>
      <c r="AO52" s="2">
        <v>1</v>
      </c>
      <c r="AP52" s="2">
        <v>1</v>
      </c>
      <c r="AQ52" s="2">
        <v>0.89248330402035414</v>
      </c>
      <c r="AR52" s="2">
        <v>0.89248330402035414</v>
      </c>
      <c r="AS52" s="2">
        <v>0.92103799186605961</v>
      </c>
      <c r="AT52" s="2">
        <v>0.70051011326939427</v>
      </c>
      <c r="AU52" s="2">
        <v>0.57125374262785567</v>
      </c>
      <c r="AV52" s="2">
        <v>0.65442033556888557</v>
      </c>
      <c r="AW52" s="2">
        <v>0.808239528028035</v>
      </c>
      <c r="AX52" s="2">
        <v>0.58977215862322918</v>
      </c>
      <c r="AY52" s="2">
        <v>0.37285083021243226</v>
      </c>
      <c r="AZ52" s="2">
        <v>0.43893704560444791</v>
      </c>
      <c r="BA52" s="2">
        <v>0</v>
      </c>
      <c r="BB52" s="2">
        <v>0</v>
      </c>
      <c r="BC52" s="2"/>
      <c r="BD52" s="2"/>
      <c r="BE52" s="2"/>
      <c r="BF52" s="2"/>
      <c r="BG52" s="2"/>
      <c r="BH52" s="2"/>
      <c r="BI52" s="2"/>
      <c r="BJ52" s="2"/>
    </row>
    <row r="53" spans="1:62" x14ac:dyDescent="0.25">
      <c r="A53" s="2">
        <v>0</v>
      </c>
      <c r="B53" s="2">
        <v>0</v>
      </c>
      <c r="C53" s="2">
        <v>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c r="AB53" s="2">
        <v>0</v>
      </c>
      <c r="AC53" s="2">
        <v>0</v>
      </c>
      <c r="AD53" s="2">
        <v>0</v>
      </c>
      <c r="AE53" s="2">
        <v>0</v>
      </c>
      <c r="AF53" s="2">
        <v>0</v>
      </c>
      <c r="AG53" s="2">
        <v>0</v>
      </c>
      <c r="AH53" s="2">
        <v>0</v>
      </c>
      <c r="AI53" s="2">
        <v>0</v>
      </c>
      <c r="AJ53" s="2">
        <v>0</v>
      </c>
      <c r="AK53" s="2">
        <v>0</v>
      </c>
      <c r="AL53" s="2">
        <v>0</v>
      </c>
      <c r="AM53" s="2">
        <v>0</v>
      </c>
      <c r="AN53" s="2">
        <v>0</v>
      </c>
      <c r="AO53" s="2">
        <v>0</v>
      </c>
      <c r="AP53" s="2">
        <v>0</v>
      </c>
      <c r="AQ53" s="2">
        <v>0.92975916654268964</v>
      </c>
      <c r="AR53" s="2">
        <v>0.90175658348840138</v>
      </c>
      <c r="AS53" s="2">
        <v>0.91599130019683805</v>
      </c>
      <c r="AT53" s="2">
        <v>0.87209189974817303</v>
      </c>
      <c r="AU53" s="2">
        <v>0.67069985121407694</v>
      </c>
      <c r="AV53" s="2">
        <v>0.61541273693729703</v>
      </c>
      <c r="AW53" s="2">
        <v>0.87209189974817303</v>
      </c>
      <c r="AX53" s="2">
        <v>0.63404286032903645</v>
      </c>
      <c r="AY53" s="2">
        <v>0.55830717223253945</v>
      </c>
      <c r="AZ53" s="2">
        <v>0.51919784175803674</v>
      </c>
      <c r="BA53" s="2">
        <v>0</v>
      </c>
      <c r="BB53" s="2">
        <v>0</v>
      </c>
      <c r="BC53" s="2"/>
      <c r="BD53" s="2"/>
      <c r="BE53" s="2"/>
      <c r="BF53" s="2"/>
      <c r="BG53" s="2"/>
      <c r="BH53" s="2"/>
      <c r="BI53" s="2"/>
      <c r="BJ53" s="2"/>
    </row>
    <row r="54" spans="1:62" x14ac:dyDescent="0.25">
      <c r="A54" s="2">
        <v>0</v>
      </c>
      <c r="B54" s="2">
        <v>0</v>
      </c>
      <c r="C54" s="2">
        <v>0</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c r="AB54" s="2">
        <v>0</v>
      </c>
      <c r="AC54" s="2">
        <v>0</v>
      </c>
      <c r="AD54" s="2">
        <v>0</v>
      </c>
      <c r="AE54" s="2">
        <v>0</v>
      </c>
      <c r="AF54" s="2">
        <v>0</v>
      </c>
      <c r="AG54" s="2">
        <v>0</v>
      </c>
      <c r="AH54" s="2">
        <v>0</v>
      </c>
      <c r="AI54" s="2">
        <v>0</v>
      </c>
      <c r="AJ54" s="2">
        <v>0</v>
      </c>
      <c r="AK54" s="2">
        <v>0</v>
      </c>
      <c r="AL54" s="2">
        <v>0</v>
      </c>
      <c r="AM54" s="2">
        <v>0</v>
      </c>
      <c r="AN54" s="2">
        <v>0</v>
      </c>
      <c r="AO54" s="2">
        <v>0</v>
      </c>
      <c r="AP54" s="2">
        <v>0</v>
      </c>
      <c r="AQ54" s="2">
        <v>0.8975506145047536</v>
      </c>
      <c r="AR54" s="2">
        <v>0.91240966468715179</v>
      </c>
      <c r="AS54" s="2">
        <v>0.9773091193569261</v>
      </c>
      <c r="AT54" s="2">
        <v>0.78327562189251854</v>
      </c>
      <c r="AU54" s="2">
        <v>0.59769456089012163</v>
      </c>
      <c r="AV54" s="2">
        <v>0.57789594796408661</v>
      </c>
      <c r="AW54" s="2">
        <v>0.85052927127923272</v>
      </c>
      <c r="AX54" s="2">
        <v>0.51712230883060695</v>
      </c>
      <c r="AY54" s="2">
        <v>0.53761450907977082</v>
      </c>
      <c r="AZ54" s="2">
        <v>0.47540070549031999</v>
      </c>
      <c r="BA54" s="2">
        <v>0</v>
      </c>
      <c r="BB54" s="2">
        <v>0</v>
      </c>
      <c r="BC54" s="2"/>
      <c r="BD54" s="2"/>
      <c r="BE54" s="2"/>
      <c r="BF54" s="2"/>
      <c r="BG54" s="2"/>
      <c r="BH54" s="2"/>
      <c r="BI54" s="2"/>
      <c r="BJ54" s="2"/>
    </row>
    <row r="55" spans="1:62" x14ac:dyDescent="0.25">
      <c r="A55" s="2">
        <v>0</v>
      </c>
      <c r="B55" s="2">
        <v>0</v>
      </c>
      <c r="C55" s="2">
        <v>0</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c r="AB55" s="2">
        <v>0</v>
      </c>
      <c r="AC55" s="2">
        <v>0</v>
      </c>
      <c r="AD55" s="2">
        <v>0</v>
      </c>
      <c r="AE55" s="2">
        <v>0</v>
      </c>
      <c r="AF55" s="2">
        <v>0</v>
      </c>
      <c r="AG55" s="2">
        <v>0</v>
      </c>
      <c r="AH55" s="2">
        <v>0</v>
      </c>
      <c r="AI55" s="2">
        <v>0</v>
      </c>
      <c r="AJ55" s="2">
        <v>0</v>
      </c>
      <c r="AK55" s="2">
        <v>0</v>
      </c>
      <c r="AL55" s="2">
        <v>0</v>
      </c>
      <c r="AM55" s="2">
        <v>0</v>
      </c>
      <c r="AN55" s="2">
        <v>0</v>
      </c>
      <c r="AO55" s="2">
        <v>0</v>
      </c>
      <c r="AP55" s="2">
        <v>0</v>
      </c>
      <c r="AQ55" s="2">
        <v>0.97467157829654916</v>
      </c>
      <c r="AR55" s="2">
        <v>0.94826917051372739</v>
      </c>
      <c r="AS55" s="2">
        <v>0.90195682363940755</v>
      </c>
      <c r="AT55" s="2">
        <v>0.85042315623469111</v>
      </c>
      <c r="AU55" s="2">
        <v>0.54504469533655797</v>
      </c>
      <c r="AV55" s="2">
        <v>0.54504469533655797</v>
      </c>
      <c r="AW55" s="2">
        <v>0.90195682363940755</v>
      </c>
      <c r="AX55" s="2">
        <v>0.61152787752708537</v>
      </c>
      <c r="AY55" s="2">
        <v>0.42789641245550092</v>
      </c>
      <c r="AZ55" s="2">
        <v>0.45202184808405566</v>
      </c>
      <c r="BA55" s="2">
        <v>0</v>
      </c>
      <c r="BB55" s="2">
        <v>0</v>
      </c>
      <c r="BC55" s="2"/>
      <c r="BD55" s="2"/>
      <c r="BE55" s="2"/>
      <c r="BF55" s="2"/>
      <c r="BG55" s="2"/>
      <c r="BH55" s="2"/>
      <c r="BI55" s="2"/>
      <c r="BJ55" s="2"/>
    </row>
    <row r="56" spans="1:62" x14ac:dyDescent="0.25">
      <c r="A56" s="2">
        <v>0</v>
      </c>
      <c r="B56" s="2">
        <v>0</v>
      </c>
      <c r="C56" s="2">
        <v>0</v>
      </c>
      <c r="D56" s="2">
        <v>0</v>
      </c>
      <c r="E56" s="2">
        <v>0</v>
      </c>
      <c r="F56" s="2">
        <v>0</v>
      </c>
      <c r="G56" s="2">
        <v>0</v>
      </c>
      <c r="H56" s="2">
        <v>0</v>
      </c>
      <c r="I56" s="2">
        <v>0</v>
      </c>
      <c r="J56" s="2">
        <v>0</v>
      </c>
      <c r="K56" s="2">
        <v>0</v>
      </c>
      <c r="L56" s="2">
        <v>0</v>
      </c>
      <c r="M56" s="2">
        <v>0</v>
      </c>
      <c r="N56" s="2">
        <v>0</v>
      </c>
      <c r="O56" s="2">
        <v>0</v>
      </c>
      <c r="P56" s="2">
        <v>0</v>
      </c>
      <c r="Q56" s="2">
        <v>0</v>
      </c>
      <c r="R56" s="2">
        <v>0</v>
      </c>
      <c r="S56" s="2">
        <v>0</v>
      </c>
      <c r="T56" s="2">
        <v>0</v>
      </c>
      <c r="U56" s="2">
        <v>0</v>
      </c>
      <c r="V56" s="2">
        <v>0</v>
      </c>
      <c r="W56" s="2">
        <v>0</v>
      </c>
      <c r="X56" s="2">
        <v>0</v>
      </c>
      <c r="Y56" s="2">
        <v>0</v>
      </c>
      <c r="Z56" s="2">
        <v>0</v>
      </c>
      <c r="AA56" s="2">
        <v>0</v>
      </c>
      <c r="AB56" s="2">
        <v>0</v>
      </c>
      <c r="AC56" s="2">
        <v>0</v>
      </c>
      <c r="AD56" s="2">
        <v>0</v>
      </c>
      <c r="AE56" s="2">
        <v>0</v>
      </c>
      <c r="AF56" s="2">
        <v>0</v>
      </c>
      <c r="AG56" s="2">
        <v>0</v>
      </c>
      <c r="AH56" s="2">
        <v>0</v>
      </c>
      <c r="AI56" s="2">
        <v>0</v>
      </c>
      <c r="AJ56" s="2">
        <v>0</v>
      </c>
      <c r="AK56" s="2">
        <v>0</v>
      </c>
      <c r="AL56" s="2">
        <v>0</v>
      </c>
      <c r="AM56" s="2">
        <v>0</v>
      </c>
      <c r="AN56" s="2">
        <v>0</v>
      </c>
      <c r="AO56" s="2">
        <v>0</v>
      </c>
      <c r="AP56" s="2">
        <v>0</v>
      </c>
      <c r="AQ56" s="2">
        <v>0.92037887914712435</v>
      </c>
      <c r="AR56" s="2">
        <v>0.92037887914712435</v>
      </c>
      <c r="AS56" s="2">
        <v>0.92037887914712435</v>
      </c>
      <c r="AT56" s="2">
        <v>0.84127456362037112</v>
      </c>
      <c r="AU56" s="2">
        <v>0.65600318433423421</v>
      </c>
      <c r="AV56" s="2">
        <v>0.70512687177135458</v>
      </c>
      <c r="AW56" s="2">
        <v>0.81986135194794318</v>
      </c>
      <c r="AX56" s="2">
        <v>0.68078589351846031</v>
      </c>
      <c r="AY56" s="2">
        <v>0.65600318433423421</v>
      </c>
      <c r="AZ56" s="2">
        <v>0.60511557858224041</v>
      </c>
      <c r="BA56" s="2">
        <v>0</v>
      </c>
      <c r="BB56" s="2">
        <v>0</v>
      </c>
      <c r="BC56" s="2"/>
      <c r="BD56" s="2"/>
      <c r="BE56" s="2"/>
      <c r="BF56" s="2"/>
      <c r="BG56" s="2"/>
      <c r="BH56" s="2"/>
      <c r="BI56" s="2"/>
      <c r="BJ56" s="2"/>
    </row>
    <row r="57" spans="1:62" x14ac:dyDescent="0.25">
      <c r="A57" s="2">
        <v>0</v>
      </c>
      <c r="B57" s="2">
        <v>0</v>
      </c>
      <c r="C57" s="2">
        <v>0</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c r="AB57" s="2">
        <v>0</v>
      </c>
      <c r="AC57" s="2">
        <v>0</v>
      </c>
      <c r="AD57" s="2">
        <v>0</v>
      </c>
      <c r="AE57" s="2">
        <v>0</v>
      </c>
      <c r="AF57" s="2">
        <v>0</v>
      </c>
      <c r="AG57" s="2">
        <v>0</v>
      </c>
      <c r="AH57" s="2">
        <v>0</v>
      </c>
      <c r="AI57" s="2">
        <v>0</v>
      </c>
      <c r="AJ57" s="2">
        <v>0</v>
      </c>
      <c r="AK57" s="2">
        <v>0</v>
      </c>
      <c r="AL57" s="2">
        <v>0</v>
      </c>
      <c r="AM57" s="2">
        <v>1</v>
      </c>
      <c r="AN57" s="2">
        <v>1</v>
      </c>
      <c r="AO57" s="2">
        <v>1</v>
      </c>
      <c r="AP57" s="2">
        <v>1</v>
      </c>
      <c r="AQ57" s="2">
        <v>0.97056548255421227</v>
      </c>
      <c r="AR57" s="2">
        <v>0.95586255994208535</v>
      </c>
      <c r="AS57" s="2">
        <v>0.84575371321208959</v>
      </c>
      <c r="AT57" s="2">
        <v>0.92257314816115077</v>
      </c>
      <c r="AU57" s="2">
        <v>0.66621099388690386</v>
      </c>
      <c r="AV57" s="2">
        <v>0.66621099388690386</v>
      </c>
      <c r="AW57" s="2">
        <v>0.9017343641645521</v>
      </c>
      <c r="AX57" s="2">
        <v>0.55243197754918771</v>
      </c>
      <c r="AY57" s="2">
        <v>0.68078589351846031</v>
      </c>
      <c r="AZ57" s="2">
        <v>0.70512687177135458</v>
      </c>
      <c r="BA57" s="2">
        <v>0</v>
      </c>
      <c r="BB57" s="2">
        <v>0</v>
      </c>
      <c r="BC57" s="2"/>
      <c r="BD57" s="2"/>
      <c r="BE57" s="2"/>
      <c r="BF57" s="2"/>
      <c r="BG57" s="2"/>
      <c r="BH57" s="2"/>
      <c r="BI57" s="2"/>
      <c r="BJ57" s="2"/>
    </row>
    <row r="58" spans="1:62" x14ac:dyDescent="0.25">
      <c r="A58" s="2">
        <v>0</v>
      </c>
      <c r="B58" s="2">
        <v>0</v>
      </c>
      <c r="C58" s="2">
        <v>0</v>
      </c>
      <c r="D58" s="2">
        <v>0</v>
      </c>
      <c r="E58" s="2">
        <v>0</v>
      </c>
      <c r="F58" s="2">
        <v>0</v>
      </c>
      <c r="G58" s="2">
        <v>0</v>
      </c>
      <c r="H58" s="2">
        <v>0</v>
      </c>
      <c r="I58" s="2">
        <v>0</v>
      </c>
      <c r="J58" s="2">
        <v>0</v>
      </c>
      <c r="K58" s="2">
        <v>0</v>
      </c>
      <c r="L58" s="2">
        <v>0</v>
      </c>
      <c r="M58" s="2">
        <v>0</v>
      </c>
      <c r="N58" s="2">
        <v>0</v>
      </c>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2">
        <v>0</v>
      </c>
      <c r="AH58" s="2">
        <v>0</v>
      </c>
      <c r="AI58" s="2">
        <v>0</v>
      </c>
      <c r="AJ58" s="2">
        <v>0</v>
      </c>
      <c r="AK58" s="2">
        <v>0</v>
      </c>
      <c r="AL58" s="2">
        <v>0</v>
      </c>
      <c r="AM58" s="2">
        <v>0</v>
      </c>
      <c r="AN58" s="2">
        <v>0</v>
      </c>
      <c r="AO58" s="2">
        <v>0</v>
      </c>
      <c r="AP58" s="2">
        <v>0</v>
      </c>
      <c r="AQ58" s="2">
        <v>0.95193922159636024</v>
      </c>
      <c r="AR58" s="2">
        <v>0.93437819884375095</v>
      </c>
      <c r="AS58" s="2">
        <v>0.93437819884375095</v>
      </c>
      <c r="AT58" s="2">
        <v>0.93437819884375095</v>
      </c>
      <c r="AU58" s="2">
        <v>0.71172855620924214</v>
      </c>
      <c r="AV58" s="2">
        <v>0.76129188954665761</v>
      </c>
      <c r="AW58" s="2">
        <v>0.85364525472094055</v>
      </c>
      <c r="AX58" s="2">
        <v>0.68617149078527628</v>
      </c>
      <c r="AY58" s="2">
        <v>0.5788822781178995</v>
      </c>
      <c r="AZ58" s="2">
        <v>0.63354198287854846</v>
      </c>
      <c r="BA58" s="2">
        <v>0</v>
      </c>
      <c r="BB58" s="2">
        <v>0</v>
      </c>
      <c r="BC58" s="2"/>
      <c r="BD58" s="2"/>
      <c r="BE58" s="2"/>
      <c r="BF58" s="2"/>
      <c r="BG58" s="2"/>
      <c r="BH58" s="2"/>
      <c r="BI58" s="2"/>
      <c r="BJ58" s="2"/>
    </row>
    <row r="59" spans="1:62" x14ac:dyDescent="0.25">
      <c r="A59" s="2">
        <v>0</v>
      </c>
      <c r="B59" s="2">
        <v>0</v>
      </c>
      <c r="C59" s="2">
        <v>0</v>
      </c>
      <c r="D59" s="2">
        <v>0</v>
      </c>
      <c r="E59" s="2">
        <v>0</v>
      </c>
      <c r="F59" s="2">
        <v>0</v>
      </c>
      <c r="G59" s="2">
        <v>0</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2">
        <v>0</v>
      </c>
      <c r="AA59" s="2">
        <v>0</v>
      </c>
      <c r="AB59" s="2">
        <v>0</v>
      </c>
      <c r="AC59" s="2">
        <v>0</v>
      </c>
      <c r="AD59" s="2">
        <v>0</v>
      </c>
      <c r="AE59" s="2">
        <v>0</v>
      </c>
      <c r="AF59" s="2">
        <v>0</v>
      </c>
      <c r="AG59" s="2">
        <v>0</v>
      </c>
      <c r="AH59" s="2">
        <v>0</v>
      </c>
      <c r="AI59" s="2">
        <v>0</v>
      </c>
      <c r="AJ59" s="2">
        <v>0</v>
      </c>
      <c r="AK59" s="2">
        <v>0</v>
      </c>
      <c r="AL59" s="2">
        <v>0</v>
      </c>
      <c r="AM59" s="2">
        <v>0</v>
      </c>
      <c r="AN59" s="2">
        <v>0</v>
      </c>
      <c r="AO59" s="2">
        <v>0</v>
      </c>
      <c r="AP59" s="2">
        <v>0</v>
      </c>
      <c r="AQ59" s="2">
        <v>0.94553643182159242</v>
      </c>
      <c r="AR59" s="2">
        <v>0.88719059607805928</v>
      </c>
      <c r="AS59" s="2">
        <v>0.91782412440697847</v>
      </c>
      <c r="AT59" s="2">
        <v>0.94553643182159242</v>
      </c>
      <c r="AU59" s="2">
        <v>0.7818031431148702</v>
      </c>
      <c r="AV59" s="2">
        <v>0.6597936907197246</v>
      </c>
      <c r="AW59" s="2">
        <v>0.9695110323784828</v>
      </c>
      <c r="AX59" s="2">
        <v>0.74286937359359317</v>
      </c>
      <c r="AY59" s="2">
        <v>0.88719059607805928</v>
      </c>
      <c r="AZ59" s="2">
        <v>0.81892837445982725</v>
      </c>
      <c r="BA59" s="2">
        <v>0</v>
      </c>
      <c r="BB59" s="2">
        <v>0</v>
      </c>
      <c r="BC59" s="2"/>
      <c r="BD59" s="2"/>
      <c r="BE59" s="2"/>
      <c r="BF59" s="2"/>
      <c r="BG59" s="2"/>
      <c r="BH59" s="2"/>
      <c r="BI59" s="2"/>
      <c r="BJ59" s="2"/>
    </row>
    <row r="60" spans="1:62" x14ac:dyDescent="0.25">
      <c r="A60" s="2">
        <v>0</v>
      </c>
      <c r="B60" s="2">
        <v>0</v>
      </c>
      <c r="C60" s="2">
        <v>0</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c r="AB60" s="2">
        <v>0</v>
      </c>
      <c r="AC60" s="2">
        <v>0</v>
      </c>
      <c r="AD60" s="2">
        <v>0</v>
      </c>
      <c r="AE60" s="2">
        <v>0</v>
      </c>
      <c r="AF60" s="2">
        <v>0</v>
      </c>
      <c r="AG60" s="2">
        <v>0</v>
      </c>
      <c r="AH60" s="2">
        <v>0</v>
      </c>
      <c r="AI60" s="2">
        <v>1</v>
      </c>
      <c r="AJ60" s="2">
        <v>1</v>
      </c>
      <c r="AK60" s="2">
        <v>1</v>
      </c>
      <c r="AL60" s="2">
        <v>1</v>
      </c>
      <c r="AM60" s="2">
        <v>1</v>
      </c>
      <c r="AN60" s="2">
        <v>1</v>
      </c>
      <c r="AO60" s="2">
        <v>1</v>
      </c>
      <c r="AP60" s="2">
        <v>1</v>
      </c>
      <c r="AQ60" s="2">
        <v>0.99494923662053303</v>
      </c>
      <c r="AR60" s="2">
        <v>0.99369053679029129</v>
      </c>
      <c r="AS60" s="2">
        <v>0.99369053679029129</v>
      </c>
      <c r="AT60" s="2">
        <v>0.99369053679029129</v>
      </c>
      <c r="AU60" s="2">
        <v>0.93241401351145647</v>
      </c>
      <c r="AV60" s="2">
        <v>0.99369053679029129</v>
      </c>
      <c r="AW60" s="2">
        <v>0.93241401351145647</v>
      </c>
      <c r="AX60" s="2">
        <v>0.80587955031675573</v>
      </c>
      <c r="AY60" s="2">
        <v>0.93241401351145647</v>
      </c>
      <c r="AZ60" s="2">
        <v>0.93241401351145647</v>
      </c>
      <c r="BA60" s="2">
        <v>0</v>
      </c>
      <c r="BB60" s="2">
        <v>0</v>
      </c>
      <c r="BC60" s="2"/>
      <c r="BD60" s="2"/>
      <c r="BE60" s="2"/>
      <c r="BF60" s="2"/>
      <c r="BG60" s="2"/>
      <c r="BH60" s="2"/>
      <c r="BI60" s="2"/>
      <c r="BJ60" s="2"/>
    </row>
    <row r="61" spans="1:62" x14ac:dyDescent="0.25">
      <c r="A61" s="2">
        <v>0</v>
      </c>
      <c r="B61" s="2">
        <v>0</v>
      </c>
      <c r="C61" s="2">
        <v>0</v>
      </c>
      <c r="D61" s="2">
        <v>0</v>
      </c>
      <c r="E61" s="2">
        <v>0</v>
      </c>
      <c r="F61" s="2">
        <v>0</v>
      </c>
      <c r="G61" s="2">
        <v>0</v>
      </c>
      <c r="H61" s="2">
        <v>0</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c r="AB61" s="2">
        <v>0</v>
      </c>
      <c r="AC61" s="2">
        <v>0.97499999999999998</v>
      </c>
      <c r="AD61" s="2">
        <v>0.97499999999999998</v>
      </c>
      <c r="AE61" s="2">
        <v>1</v>
      </c>
      <c r="AF61" s="2">
        <v>0.97499999999999998</v>
      </c>
      <c r="AG61" s="2">
        <v>1</v>
      </c>
      <c r="AH61" s="2">
        <v>1</v>
      </c>
      <c r="AI61" s="2">
        <v>0.97499999999999998</v>
      </c>
      <c r="AJ61" s="2">
        <v>0.97499999999999998</v>
      </c>
      <c r="AK61" s="2">
        <v>0.97499999999999998</v>
      </c>
      <c r="AL61" s="2">
        <v>0.97499999999999998</v>
      </c>
      <c r="AM61" s="2">
        <v>0</v>
      </c>
      <c r="AN61" s="2">
        <v>0</v>
      </c>
      <c r="AO61" s="2">
        <v>0</v>
      </c>
      <c r="AP61" s="2">
        <v>0</v>
      </c>
      <c r="AQ61" s="2">
        <v>0</v>
      </c>
      <c r="AR61" s="2">
        <v>0</v>
      </c>
      <c r="AS61" s="2">
        <v>0</v>
      </c>
      <c r="AT61" s="2">
        <v>0</v>
      </c>
      <c r="AU61" s="2">
        <v>0</v>
      </c>
      <c r="AV61" s="2">
        <v>0</v>
      </c>
      <c r="AW61" s="2">
        <v>0</v>
      </c>
      <c r="AX61" s="2">
        <v>0</v>
      </c>
      <c r="AY61" s="2">
        <v>0</v>
      </c>
      <c r="AZ61" s="2">
        <v>0</v>
      </c>
      <c r="BA61" s="2">
        <v>0</v>
      </c>
      <c r="BB61" s="2">
        <v>0</v>
      </c>
      <c r="BC61" s="2"/>
      <c r="BD61" s="2"/>
      <c r="BE61" s="2"/>
      <c r="BF61" s="2"/>
      <c r="BG61" s="2"/>
      <c r="BH61" s="2"/>
      <c r="BI61" s="2"/>
      <c r="BJ61" s="2"/>
    </row>
    <row r="62" spans="1:62" x14ac:dyDescent="0.25">
      <c r="A62" s="2">
        <v>0</v>
      </c>
      <c r="B62" s="2">
        <v>0</v>
      </c>
      <c r="C62" s="2">
        <v>0</v>
      </c>
      <c r="D62" s="2">
        <v>0</v>
      </c>
      <c r="E62" s="2">
        <v>0</v>
      </c>
      <c r="F62" s="2">
        <v>0</v>
      </c>
      <c r="G62" s="2">
        <v>0</v>
      </c>
      <c r="H62" s="2">
        <v>0</v>
      </c>
      <c r="I62" s="2">
        <v>0</v>
      </c>
      <c r="J62" s="2">
        <v>0</v>
      </c>
      <c r="K62" s="2">
        <v>0</v>
      </c>
      <c r="L62" s="2">
        <v>0</v>
      </c>
      <c r="M62" s="2">
        <v>0</v>
      </c>
      <c r="N62" s="2">
        <v>0</v>
      </c>
      <c r="O62" s="2">
        <v>0</v>
      </c>
      <c r="P62" s="2">
        <v>0</v>
      </c>
      <c r="Q62" s="2">
        <v>0</v>
      </c>
      <c r="R62" s="2">
        <v>0</v>
      </c>
      <c r="S62" s="2">
        <v>0</v>
      </c>
      <c r="T62" s="2">
        <v>0</v>
      </c>
      <c r="U62" s="2">
        <v>0</v>
      </c>
      <c r="V62" s="2">
        <v>0</v>
      </c>
      <c r="W62" s="2">
        <v>0</v>
      </c>
      <c r="X62" s="2">
        <v>0</v>
      </c>
      <c r="Y62" s="2">
        <v>0</v>
      </c>
      <c r="Z62" s="2">
        <v>0</v>
      </c>
      <c r="AA62" s="2">
        <v>0</v>
      </c>
      <c r="AB62" s="2">
        <v>0</v>
      </c>
      <c r="AC62" s="2">
        <v>0</v>
      </c>
      <c r="AD62" s="2">
        <v>0</v>
      </c>
      <c r="AE62" s="2">
        <v>0</v>
      </c>
      <c r="AF62" s="2">
        <v>0</v>
      </c>
      <c r="AG62" s="2">
        <v>0</v>
      </c>
      <c r="AH62" s="2">
        <v>0</v>
      </c>
      <c r="AI62" s="2">
        <v>0</v>
      </c>
      <c r="AJ62" s="2">
        <v>0</v>
      </c>
      <c r="AK62" s="2">
        <v>0</v>
      </c>
      <c r="AL62" s="2">
        <v>0</v>
      </c>
      <c r="AM62" s="2">
        <v>0</v>
      </c>
      <c r="AN62" s="2">
        <v>0</v>
      </c>
      <c r="AO62" s="2">
        <v>0</v>
      </c>
      <c r="AP62" s="2">
        <v>0</v>
      </c>
      <c r="AQ62" s="2">
        <v>0</v>
      </c>
      <c r="AR62" s="2">
        <v>0</v>
      </c>
      <c r="AS62" s="2">
        <v>0</v>
      </c>
      <c r="AT62" s="2">
        <v>0</v>
      </c>
      <c r="AU62" s="2">
        <v>0</v>
      </c>
      <c r="AV62" s="2">
        <v>0</v>
      </c>
      <c r="AW62" s="2">
        <v>0</v>
      </c>
      <c r="AX62" s="2">
        <v>0</v>
      </c>
      <c r="AY62" s="2">
        <v>0</v>
      </c>
      <c r="AZ62" s="2">
        <v>0</v>
      </c>
      <c r="BA62" s="2">
        <v>0</v>
      </c>
      <c r="BB62" s="2">
        <v>0</v>
      </c>
      <c r="BC62" s="2"/>
      <c r="BD62" s="2"/>
      <c r="BE62" s="2"/>
      <c r="BF62" s="2"/>
      <c r="BG62" s="2"/>
      <c r="BH62" s="2"/>
      <c r="BI62" s="2"/>
      <c r="BJ62" s="2"/>
    </row>
    <row r="63" spans="1:62" x14ac:dyDescent="0.25">
      <c r="A63" s="2">
        <v>0</v>
      </c>
      <c r="B63" s="2">
        <v>0</v>
      </c>
      <c r="C63" s="2">
        <v>0</v>
      </c>
      <c r="D63" s="2">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c r="AB63" s="2">
        <v>0</v>
      </c>
      <c r="AC63" s="2">
        <v>0</v>
      </c>
      <c r="AD63" s="2">
        <v>0</v>
      </c>
      <c r="AE63" s="2">
        <v>0</v>
      </c>
      <c r="AF63" s="2">
        <v>0</v>
      </c>
      <c r="AG63" s="2">
        <v>0</v>
      </c>
      <c r="AH63" s="2">
        <v>0</v>
      </c>
      <c r="AI63" s="2">
        <v>0</v>
      </c>
      <c r="AJ63" s="2">
        <v>0</v>
      </c>
      <c r="AK63" s="2">
        <v>0</v>
      </c>
      <c r="AL63" s="2">
        <v>0</v>
      </c>
      <c r="AM63" s="2">
        <v>0</v>
      </c>
      <c r="AN63" s="2">
        <v>0</v>
      </c>
      <c r="AO63" s="2">
        <v>0</v>
      </c>
      <c r="AP63" s="2">
        <v>0</v>
      </c>
      <c r="AQ63" s="2">
        <v>1</v>
      </c>
      <c r="AR63" s="2">
        <v>0.97499999999999998</v>
      </c>
      <c r="AS63" s="2">
        <v>0.97499999999999998</v>
      </c>
      <c r="AT63" s="2">
        <v>1</v>
      </c>
      <c r="AU63" s="2">
        <v>0.97499999999999998</v>
      </c>
      <c r="AV63" s="2">
        <v>1</v>
      </c>
      <c r="AW63" s="2">
        <v>1</v>
      </c>
      <c r="AX63" s="2">
        <v>0.97499999999999998</v>
      </c>
      <c r="AY63" s="2">
        <v>1</v>
      </c>
      <c r="AZ63" s="2">
        <v>0.97499999999999998</v>
      </c>
      <c r="BA63" s="2">
        <v>0</v>
      </c>
      <c r="BB63" s="2">
        <v>0</v>
      </c>
      <c r="BC63" s="2"/>
      <c r="BD63" s="2"/>
      <c r="BE63" s="2"/>
      <c r="BF63" s="2"/>
      <c r="BG63" s="2"/>
      <c r="BH63" s="2"/>
      <c r="BI63" s="2"/>
      <c r="BJ63" s="2"/>
    </row>
    <row r="64" spans="1:62" x14ac:dyDescent="0.25">
      <c r="A64" s="2">
        <v>0</v>
      </c>
      <c r="B64" s="2">
        <v>0</v>
      </c>
      <c r="C64" s="2">
        <v>0</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2">
        <v>0</v>
      </c>
      <c r="AR64" s="2">
        <v>0</v>
      </c>
      <c r="AS64" s="2">
        <v>0</v>
      </c>
      <c r="AT64" s="2">
        <v>0</v>
      </c>
      <c r="AU64" s="2">
        <v>0</v>
      </c>
      <c r="AV64" s="2">
        <v>0</v>
      </c>
      <c r="AW64" s="2">
        <v>0</v>
      </c>
      <c r="AX64" s="2">
        <v>0</v>
      </c>
      <c r="AY64" s="2">
        <v>0</v>
      </c>
      <c r="AZ64" s="2">
        <v>0</v>
      </c>
      <c r="BA64" s="2">
        <v>0</v>
      </c>
      <c r="BB64" s="2">
        <v>0</v>
      </c>
      <c r="BC64" s="2"/>
      <c r="BD64" s="2"/>
      <c r="BE64" s="2"/>
      <c r="BF64" s="2"/>
      <c r="BG64" s="2"/>
      <c r="BH64" s="2"/>
      <c r="BI64" s="2"/>
      <c r="BJ64" s="2"/>
    </row>
    <row r="65" spans="1:62" x14ac:dyDescent="0.25">
      <c r="A65" s="2">
        <v>0</v>
      </c>
      <c r="B65" s="2">
        <v>0</v>
      </c>
      <c r="C65" s="2">
        <v>0</v>
      </c>
      <c r="D65" s="2">
        <v>0</v>
      </c>
      <c r="E65" s="2">
        <v>0</v>
      </c>
      <c r="F65" s="2">
        <v>0</v>
      </c>
      <c r="G65" s="2">
        <v>0</v>
      </c>
      <c r="H65" s="2">
        <v>0</v>
      </c>
      <c r="I65" s="2">
        <v>0</v>
      </c>
      <c r="J65" s="2">
        <v>0</v>
      </c>
      <c r="K65" s="2">
        <v>0</v>
      </c>
      <c r="L65" s="2">
        <v>0</v>
      </c>
      <c r="M65" s="2">
        <v>0</v>
      </c>
      <c r="N65" s="2">
        <v>0</v>
      </c>
      <c r="O65" s="2">
        <v>0</v>
      </c>
      <c r="P65" s="2">
        <v>0</v>
      </c>
      <c r="Q65" s="2">
        <v>0</v>
      </c>
      <c r="R65" s="2">
        <v>0</v>
      </c>
      <c r="S65" s="2">
        <v>0</v>
      </c>
      <c r="T65" s="2">
        <v>0</v>
      </c>
      <c r="U65" s="2">
        <v>0</v>
      </c>
      <c r="V65" s="2">
        <v>0</v>
      </c>
      <c r="W65" s="2">
        <v>0</v>
      </c>
      <c r="X65" s="2">
        <v>0</v>
      </c>
      <c r="Y65" s="2">
        <v>0</v>
      </c>
      <c r="Z65" s="2">
        <v>0</v>
      </c>
      <c r="AA65" s="2">
        <v>0</v>
      </c>
      <c r="AB65" s="2">
        <v>0</v>
      </c>
      <c r="AC65" s="2">
        <v>0</v>
      </c>
      <c r="AD65" s="2">
        <v>0</v>
      </c>
      <c r="AE65" s="2">
        <v>0</v>
      </c>
      <c r="AF65" s="2">
        <v>0</v>
      </c>
      <c r="AG65" s="2">
        <v>0</v>
      </c>
      <c r="AH65" s="2">
        <v>0</v>
      </c>
      <c r="AI65" s="2">
        <v>0</v>
      </c>
      <c r="AJ65" s="2">
        <v>0</v>
      </c>
      <c r="AK65" s="2">
        <v>0</v>
      </c>
      <c r="AL65" s="2">
        <v>0</v>
      </c>
      <c r="AM65" s="2">
        <v>0</v>
      </c>
      <c r="AN65" s="2">
        <v>0</v>
      </c>
      <c r="AO65" s="2">
        <v>0</v>
      </c>
      <c r="AP65" s="2">
        <v>0</v>
      </c>
      <c r="AQ65" s="2">
        <v>0</v>
      </c>
      <c r="AR65" s="2">
        <v>0</v>
      </c>
      <c r="AS65" s="2">
        <v>0</v>
      </c>
      <c r="AT65" s="2">
        <v>0</v>
      </c>
      <c r="AU65" s="2">
        <v>0</v>
      </c>
      <c r="AV65" s="2">
        <v>0</v>
      </c>
      <c r="AW65" s="2">
        <v>0</v>
      </c>
      <c r="AX65" s="2">
        <v>0</v>
      </c>
      <c r="AY65" s="2">
        <v>0</v>
      </c>
      <c r="AZ65" s="2">
        <v>0</v>
      </c>
      <c r="BA65" s="2">
        <v>0</v>
      </c>
      <c r="BB65" s="2">
        <v>0</v>
      </c>
      <c r="BC65" s="2"/>
      <c r="BD65" s="2"/>
      <c r="BE65" s="2"/>
      <c r="BF65" s="2"/>
      <c r="BG65" s="2"/>
      <c r="BH65" s="2"/>
      <c r="BI65" s="2"/>
      <c r="BJ65" s="2"/>
    </row>
    <row r="66" spans="1:62" x14ac:dyDescent="0.25">
      <c r="A66" s="2">
        <v>0</v>
      </c>
      <c r="B66" s="2">
        <v>0</v>
      </c>
      <c r="C66" s="2">
        <v>0</v>
      </c>
      <c r="D66" s="2">
        <v>0</v>
      </c>
      <c r="E66" s="2">
        <v>0</v>
      </c>
      <c r="F66" s="2">
        <v>0</v>
      </c>
      <c r="G66" s="2">
        <v>0</v>
      </c>
      <c r="H66" s="2">
        <v>0</v>
      </c>
      <c r="I66" s="2">
        <v>0</v>
      </c>
      <c r="J66" s="2">
        <v>0</v>
      </c>
      <c r="K66" s="2">
        <v>0</v>
      </c>
      <c r="L66" s="2">
        <v>0</v>
      </c>
      <c r="M66" s="2">
        <v>0</v>
      </c>
      <c r="N66" s="2">
        <v>0</v>
      </c>
      <c r="O66" s="2">
        <v>0</v>
      </c>
      <c r="P66" s="2">
        <v>0</v>
      </c>
      <c r="Q66" s="2">
        <v>0</v>
      </c>
      <c r="R66" s="2">
        <v>0</v>
      </c>
      <c r="S66" s="2">
        <v>0</v>
      </c>
      <c r="T66" s="2">
        <v>0</v>
      </c>
      <c r="U66" s="2">
        <v>0</v>
      </c>
      <c r="V66" s="2">
        <v>0</v>
      </c>
      <c r="W66" s="2">
        <v>0</v>
      </c>
      <c r="X66" s="2">
        <v>0</v>
      </c>
      <c r="Y66" s="2">
        <v>0</v>
      </c>
      <c r="Z66" s="2">
        <v>0</v>
      </c>
      <c r="AA66" s="2">
        <v>0</v>
      </c>
      <c r="AB66" s="2">
        <v>0</v>
      </c>
      <c r="AC66" s="2">
        <v>0</v>
      </c>
      <c r="AD66" s="2">
        <v>0</v>
      </c>
      <c r="AE66" s="2">
        <v>0</v>
      </c>
      <c r="AF66" s="2">
        <v>0</v>
      </c>
      <c r="AG66" s="2">
        <v>0</v>
      </c>
      <c r="AH66" s="2">
        <v>0</v>
      </c>
      <c r="AI66" s="2">
        <v>0</v>
      </c>
      <c r="AJ66" s="2">
        <v>0</v>
      </c>
      <c r="AK66" s="2">
        <v>0</v>
      </c>
      <c r="AL66" s="2">
        <v>0</v>
      </c>
      <c r="AM66" s="2">
        <v>0</v>
      </c>
      <c r="AN66" s="2">
        <v>0</v>
      </c>
      <c r="AO66" s="2">
        <v>0</v>
      </c>
      <c r="AP66" s="2">
        <v>0</v>
      </c>
      <c r="AQ66" s="2">
        <v>0</v>
      </c>
      <c r="AR66" s="2">
        <v>0</v>
      </c>
      <c r="AS66" s="2">
        <v>0</v>
      </c>
      <c r="AT66" s="2">
        <v>0</v>
      </c>
      <c r="AU66" s="2">
        <v>0</v>
      </c>
      <c r="AV66" s="2">
        <v>0</v>
      </c>
      <c r="AW66" s="2">
        <v>0</v>
      </c>
      <c r="AX66" s="2">
        <v>0</v>
      </c>
      <c r="AY66" s="2">
        <v>0</v>
      </c>
      <c r="AZ66" s="2">
        <v>0</v>
      </c>
      <c r="BA66" s="2">
        <v>0</v>
      </c>
      <c r="BB66" s="2">
        <v>0</v>
      </c>
      <c r="BC66" s="2"/>
      <c r="BD66" s="2"/>
      <c r="BE66" s="2"/>
      <c r="BF66" s="2"/>
      <c r="BG66" s="2"/>
      <c r="BH66" s="2"/>
      <c r="BI66" s="2"/>
      <c r="BJ66" s="2"/>
    </row>
    <row r="69" spans="1:62" x14ac:dyDescent="0.25">
      <c r="A69" s="1" t="s">
        <v>18</v>
      </c>
    </row>
    <row r="70" spans="1:62" x14ac:dyDescent="0.25">
      <c r="A70" s="1">
        <v>0</v>
      </c>
      <c r="B70" s="1">
        <v>0</v>
      </c>
      <c r="C70" s="1">
        <v>0</v>
      </c>
      <c r="D70" s="1">
        <v>0</v>
      </c>
      <c r="E70" s="1">
        <v>0</v>
      </c>
      <c r="F70" s="1">
        <v>0</v>
      </c>
      <c r="G70" s="1">
        <v>0</v>
      </c>
      <c r="H70" s="1">
        <v>0</v>
      </c>
      <c r="I70" s="1">
        <v>0</v>
      </c>
      <c r="J70" s="1">
        <v>0</v>
      </c>
      <c r="K70" s="1">
        <v>0</v>
      </c>
      <c r="L70" s="1">
        <v>0</v>
      </c>
      <c r="M70" s="1">
        <v>0</v>
      </c>
      <c r="N70" s="1">
        <v>0</v>
      </c>
      <c r="O70" s="1">
        <v>0</v>
      </c>
      <c r="P70" s="1">
        <v>0</v>
      </c>
      <c r="Q70" s="1">
        <v>0</v>
      </c>
      <c r="R70" s="1">
        <v>0</v>
      </c>
      <c r="S70" s="1">
        <v>0</v>
      </c>
      <c r="T70" s="1">
        <v>0</v>
      </c>
      <c r="U70" s="1">
        <v>0</v>
      </c>
      <c r="V70" s="1">
        <v>0</v>
      </c>
      <c r="W70" s="1">
        <v>0</v>
      </c>
      <c r="X70" s="1">
        <v>0</v>
      </c>
      <c r="Y70" s="1">
        <v>0</v>
      </c>
      <c r="Z70" s="1">
        <v>0</v>
      </c>
      <c r="AA70" s="1">
        <v>0</v>
      </c>
      <c r="AB70" s="1">
        <v>0</v>
      </c>
      <c r="AC70" s="1">
        <v>0</v>
      </c>
      <c r="AD70" s="1">
        <v>0</v>
      </c>
      <c r="AE70" s="1">
        <v>0</v>
      </c>
      <c r="AF70" s="1">
        <v>0</v>
      </c>
      <c r="AG70" s="1">
        <v>0</v>
      </c>
      <c r="AH70" s="1">
        <v>0</v>
      </c>
      <c r="AI70" s="1">
        <v>0</v>
      </c>
      <c r="AJ70" s="1">
        <v>0</v>
      </c>
      <c r="AK70" s="1">
        <v>0</v>
      </c>
      <c r="AL70" s="1">
        <v>0</v>
      </c>
      <c r="AM70" s="1">
        <v>0</v>
      </c>
      <c r="AN70" s="1">
        <v>0</v>
      </c>
      <c r="AO70" s="1">
        <v>0</v>
      </c>
      <c r="AP70" s="1">
        <v>0</v>
      </c>
      <c r="AQ70" s="1">
        <v>0</v>
      </c>
      <c r="AR70" s="1">
        <v>0</v>
      </c>
      <c r="AS70" s="1">
        <v>0</v>
      </c>
      <c r="AT70" s="1">
        <v>0</v>
      </c>
      <c r="AU70" s="1">
        <v>0</v>
      </c>
      <c r="AV70" s="1">
        <v>0</v>
      </c>
      <c r="AW70" s="1">
        <v>0</v>
      </c>
      <c r="AX70" s="1">
        <v>0</v>
      </c>
      <c r="AY70" s="1">
        <v>0</v>
      </c>
      <c r="AZ70" s="1">
        <v>0</v>
      </c>
      <c r="BA70" s="1">
        <v>0</v>
      </c>
      <c r="BB70" s="1">
        <v>0</v>
      </c>
    </row>
    <row r="71" spans="1:62" x14ac:dyDescent="0.25">
      <c r="A71" s="1">
        <v>0</v>
      </c>
      <c r="B71" s="1">
        <v>0</v>
      </c>
      <c r="C71" s="1">
        <v>0</v>
      </c>
      <c r="D71" s="1">
        <v>0</v>
      </c>
      <c r="E71" s="1">
        <v>0</v>
      </c>
      <c r="F71" s="1">
        <v>0</v>
      </c>
      <c r="G71" s="1">
        <v>0</v>
      </c>
      <c r="H71" s="1">
        <v>0</v>
      </c>
      <c r="I71" s="1">
        <v>0</v>
      </c>
      <c r="J71" s="1">
        <v>0</v>
      </c>
      <c r="K71" s="1">
        <v>0</v>
      </c>
      <c r="L71" s="1">
        <v>0</v>
      </c>
      <c r="M71" s="1">
        <v>0</v>
      </c>
      <c r="N71" s="1">
        <v>0</v>
      </c>
      <c r="O71" s="1">
        <v>0</v>
      </c>
      <c r="P71" s="1">
        <v>0</v>
      </c>
      <c r="Q71" s="1">
        <v>0</v>
      </c>
      <c r="R71" s="1">
        <v>0</v>
      </c>
      <c r="S71" s="1">
        <v>0</v>
      </c>
      <c r="T71" s="1">
        <v>0</v>
      </c>
      <c r="U71" s="1">
        <v>0</v>
      </c>
      <c r="V71" s="1">
        <v>0</v>
      </c>
      <c r="W71" s="1">
        <v>0</v>
      </c>
      <c r="X71" s="1">
        <v>0</v>
      </c>
      <c r="Y71" s="1">
        <v>0</v>
      </c>
      <c r="Z71" s="1">
        <v>0</v>
      </c>
      <c r="AA71" s="1">
        <v>0</v>
      </c>
      <c r="AB71" s="1">
        <v>0</v>
      </c>
      <c r="AC71" s="1">
        <v>0</v>
      </c>
      <c r="AD71" s="1">
        <v>0</v>
      </c>
      <c r="AE71" s="1">
        <v>0</v>
      </c>
      <c r="AF71" s="1">
        <v>0</v>
      </c>
      <c r="AG71" s="1">
        <v>0</v>
      </c>
      <c r="AH71" s="1">
        <v>0</v>
      </c>
      <c r="AI71" s="1">
        <v>0</v>
      </c>
      <c r="AJ71" s="1">
        <v>0</v>
      </c>
      <c r="AK71" s="1">
        <v>0</v>
      </c>
      <c r="AL71" s="1">
        <v>0</v>
      </c>
      <c r="AM71" s="1">
        <v>0</v>
      </c>
      <c r="AN71" s="1">
        <v>0</v>
      </c>
      <c r="AO71" s="1">
        <v>0</v>
      </c>
      <c r="AP71" s="1">
        <v>0</v>
      </c>
      <c r="AQ71" s="1">
        <v>0</v>
      </c>
      <c r="AR71" s="1">
        <v>0</v>
      </c>
      <c r="AS71" s="1">
        <v>0</v>
      </c>
      <c r="AT71" s="1">
        <v>0</v>
      </c>
      <c r="AU71" s="1">
        <v>0</v>
      </c>
      <c r="AV71" s="1">
        <v>0</v>
      </c>
      <c r="AW71" s="1">
        <v>0</v>
      </c>
      <c r="AX71" s="1">
        <v>0</v>
      </c>
      <c r="AY71" s="1">
        <v>0</v>
      </c>
      <c r="AZ71" s="1">
        <v>0</v>
      </c>
      <c r="BA71" s="1">
        <v>0</v>
      </c>
      <c r="BB71" s="1">
        <v>0</v>
      </c>
    </row>
    <row r="72" spans="1:62" x14ac:dyDescent="0.25">
      <c r="A72" s="1">
        <v>0</v>
      </c>
      <c r="B72" s="1">
        <v>0</v>
      </c>
      <c r="C72" s="1">
        <v>0</v>
      </c>
      <c r="D72" s="1">
        <v>0</v>
      </c>
      <c r="E72" s="1">
        <v>0</v>
      </c>
      <c r="F72" s="1">
        <v>0</v>
      </c>
      <c r="G72" s="1">
        <v>0</v>
      </c>
      <c r="H72" s="1">
        <v>0</v>
      </c>
      <c r="I72" s="1">
        <v>0</v>
      </c>
      <c r="J72" s="1">
        <v>0</v>
      </c>
      <c r="K72" s="1">
        <v>0</v>
      </c>
      <c r="L72" s="1">
        <v>0</v>
      </c>
      <c r="M72" s="1">
        <v>0</v>
      </c>
      <c r="N72" s="1">
        <v>0</v>
      </c>
      <c r="O72" s="1">
        <v>0</v>
      </c>
      <c r="P72" s="1">
        <v>0</v>
      </c>
      <c r="Q72" s="1">
        <v>0</v>
      </c>
      <c r="R72" s="1">
        <v>0</v>
      </c>
      <c r="S72" s="1">
        <v>0</v>
      </c>
      <c r="T72" s="1">
        <v>0</v>
      </c>
      <c r="U72" s="1">
        <v>0</v>
      </c>
      <c r="V72" s="1">
        <v>0</v>
      </c>
      <c r="W72" s="1">
        <v>0</v>
      </c>
      <c r="X72" s="1">
        <v>0</v>
      </c>
      <c r="Y72" s="1">
        <v>0</v>
      </c>
      <c r="Z72" s="1">
        <v>0</v>
      </c>
      <c r="AA72" s="1">
        <v>0</v>
      </c>
      <c r="AB72" s="1">
        <v>0</v>
      </c>
      <c r="AC72" s="1">
        <v>0</v>
      </c>
      <c r="AD72" s="1">
        <v>0</v>
      </c>
      <c r="AE72" s="1">
        <v>0</v>
      </c>
      <c r="AF72" s="1">
        <v>0</v>
      </c>
      <c r="AG72" s="1">
        <v>0</v>
      </c>
      <c r="AH72" s="1">
        <v>0</v>
      </c>
      <c r="AI72" s="1">
        <v>0</v>
      </c>
      <c r="AJ72" s="1">
        <v>0</v>
      </c>
      <c r="AK72" s="1">
        <v>0</v>
      </c>
      <c r="AL72" s="1">
        <v>0</v>
      </c>
      <c r="AM72" s="1">
        <v>0</v>
      </c>
      <c r="AN72" s="1">
        <v>0</v>
      </c>
      <c r="AO72" s="1">
        <v>0</v>
      </c>
      <c r="AP72" s="1">
        <v>0</v>
      </c>
      <c r="AQ72" s="1">
        <v>0</v>
      </c>
      <c r="AR72" s="1">
        <v>0</v>
      </c>
      <c r="AS72" s="1">
        <v>0</v>
      </c>
      <c r="AT72" s="1">
        <v>0</v>
      </c>
      <c r="AU72" s="1">
        <v>0</v>
      </c>
      <c r="AV72" s="1">
        <v>0</v>
      </c>
      <c r="AW72" s="1">
        <v>0</v>
      </c>
      <c r="AX72" s="1">
        <v>0</v>
      </c>
      <c r="AY72" s="1">
        <v>0</v>
      </c>
      <c r="AZ72" s="1">
        <v>0</v>
      </c>
      <c r="BA72" s="1">
        <v>0</v>
      </c>
      <c r="BB72" s="1">
        <v>0</v>
      </c>
    </row>
    <row r="73" spans="1:62" x14ac:dyDescent="0.25">
      <c r="A73" s="1">
        <v>0</v>
      </c>
      <c r="B73" s="1">
        <v>0</v>
      </c>
      <c r="C73" s="1">
        <v>0</v>
      </c>
      <c r="D73" s="1">
        <v>0</v>
      </c>
      <c r="E73" s="1">
        <v>0</v>
      </c>
      <c r="F73" s="1">
        <v>0</v>
      </c>
      <c r="G73" s="1">
        <v>0</v>
      </c>
      <c r="H73" s="1">
        <v>0</v>
      </c>
      <c r="I73" s="1">
        <v>0</v>
      </c>
      <c r="J73" s="1">
        <v>0</v>
      </c>
      <c r="K73" s="1">
        <v>0</v>
      </c>
      <c r="L73" s="1">
        <v>0</v>
      </c>
      <c r="M73" s="1">
        <v>0</v>
      </c>
      <c r="N73" s="1">
        <v>0</v>
      </c>
      <c r="O73" s="1">
        <v>0</v>
      </c>
      <c r="P73" s="1">
        <v>0</v>
      </c>
      <c r="Q73" s="1">
        <v>0</v>
      </c>
      <c r="R73" s="1">
        <v>0</v>
      </c>
      <c r="S73" s="1">
        <v>0</v>
      </c>
      <c r="T73" s="1">
        <v>0</v>
      </c>
      <c r="U73" s="1">
        <v>0</v>
      </c>
      <c r="V73" s="1">
        <v>0</v>
      </c>
      <c r="W73" s="1">
        <v>0</v>
      </c>
      <c r="X73" s="1">
        <v>0</v>
      </c>
      <c r="Y73" s="1">
        <v>0</v>
      </c>
      <c r="Z73" s="1">
        <v>0</v>
      </c>
      <c r="AA73" s="1">
        <v>0</v>
      </c>
      <c r="AB73" s="1">
        <v>0</v>
      </c>
      <c r="AC73" s="1">
        <v>0</v>
      </c>
      <c r="AD73" s="1">
        <v>0</v>
      </c>
      <c r="AE73" s="1">
        <v>0</v>
      </c>
      <c r="AF73" s="1">
        <v>0</v>
      </c>
      <c r="AG73" s="1">
        <v>0</v>
      </c>
      <c r="AH73" s="1">
        <v>0</v>
      </c>
      <c r="AI73" s="1">
        <v>0</v>
      </c>
      <c r="AJ73" s="1">
        <v>0</v>
      </c>
      <c r="AK73" s="1">
        <v>0</v>
      </c>
      <c r="AL73" s="1">
        <v>0</v>
      </c>
      <c r="AM73" s="1">
        <v>0</v>
      </c>
      <c r="AN73" s="1">
        <v>0</v>
      </c>
      <c r="AO73" s="1">
        <v>0</v>
      </c>
      <c r="AP73" s="1">
        <v>0</v>
      </c>
      <c r="AQ73" s="1">
        <v>0</v>
      </c>
      <c r="AR73" s="1">
        <v>0</v>
      </c>
      <c r="AS73" s="1">
        <v>0</v>
      </c>
      <c r="AT73" s="1">
        <v>0</v>
      </c>
      <c r="AU73" s="1">
        <v>0</v>
      </c>
      <c r="AV73" s="1">
        <v>0</v>
      </c>
      <c r="AW73" s="1">
        <v>0</v>
      </c>
      <c r="AX73" s="1">
        <v>0</v>
      </c>
      <c r="AY73" s="1">
        <v>0</v>
      </c>
      <c r="AZ73" s="1">
        <v>0</v>
      </c>
      <c r="BA73" s="1">
        <v>0</v>
      </c>
      <c r="BB73" s="1">
        <v>0</v>
      </c>
    </row>
    <row r="74" spans="1:62" x14ac:dyDescent="0.25">
      <c r="A74" s="1">
        <v>0</v>
      </c>
      <c r="B74" s="1">
        <v>0</v>
      </c>
      <c r="C74" s="1">
        <v>0</v>
      </c>
      <c r="D74" s="1">
        <v>0</v>
      </c>
      <c r="E74" s="1">
        <v>0</v>
      </c>
      <c r="F74" s="1">
        <v>0</v>
      </c>
      <c r="G74" s="1">
        <v>0</v>
      </c>
      <c r="H74" s="1">
        <v>0</v>
      </c>
      <c r="I74" s="1">
        <v>0.47816353777425125</v>
      </c>
      <c r="J74" s="1">
        <v>0.41218276665696729</v>
      </c>
      <c r="K74" s="1">
        <v>0.320997104136445</v>
      </c>
      <c r="L74" s="1">
        <v>0.3441838012149625</v>
      </c>
      <c r="M74" s="1">
        <v>0.22487719471305789</v>
      </c>
      <c r="N74" s="1">
        <v>0.52115885905239789</v>
      </c>
      <c r="O74" s="1">
        <v>0.5634119036068812</v>
      </c>
      <c r="P74" s="1">
        <v>0.29751131562920863</v>
      </c>
      <c r="Q74" s="1">
        <v>0.33262608428861329</v>
      </c>
      <c r="R74" s="1">
        <v>0.18695141171016005</v>
      </c>
      <c r="S74" s="1">
        <v>0</v>
      </c>
      <c r="T74" s="1">
        <v>0</v>
      </c>
      <c r="U74" s="1">
        <v>0</v>
      </c>
      <c r="V74" s="1">
        <v>0</v>
      </c>
      <c r="W74" s="1">
        <v>0</v>
      </c>
      <c r="X74" s="1">
        <v>0</v>
      </c>
      <c r="Y74" s="1">
        <v>0</v>
      </c>
      <c r="Z74" s="1">
        <v>0</v>
      </c>
      <c r="AA74" s="1">
        <v>0</v>
      </c>
      <c r="AB74" s="1">
        <v>0</v>
      </c>
      <c r="AC74" s="1">
        <v>0</v>
      </c>
      <c r="AD74" s="1">
        <v>0</v>
      </c>
      <c r="AE74" s="1">
        <v>0</v>
      </c>
      <c r="AF74" s="1">
        <v>0</v>
      </c>
      <c r="AG74" s="1">
        <v>0</v>
      </c>
      <c r="AH74" s="1">
        <v>0</v>
      </c>
      <c r="AI74" s="1">
        <v>0</v>
      </c>
      <c r="AJ74" s="1">
        <v>0</v>
      </c>
      <c r="AK74" s="1">
        <v>0</v>
      </c>
      <c r="AL74" s="1">
        <v>0</v>
      </c>
      <c r="AM74" s="1">
        <v>0</v>
      </c>
      <c r="AN74" s="1">
        <v>0</v>
      </c>
      <c r="AO74" s="1">
        <v>0</v>
      </c>
      <c r="AP74" s="1">
        <v>0</v>
      </c>
      <c r="AQ74" s="1">
        <v>0</v>
      </c>
      <c r="AR74" s="1">
        <v>0</v>
      </c>
      <c r="AS74" s="1">
        <v>0</v>
      </c>
      <c r="AT74" s="1">
        <v>0</v>
      </c>
      <c r="AU74" s="1">
        <v>0</v>
      </c>
      <c r="AV74" s="1">
        <v>0</v>
      </c>
      <c r="AW74" s="1">
        <v>0</v>
      </c>
      <c r="AX74" s="1">
        <v>0</v>
      </c>
      <c r="AY74" s="1">
        <v>0</v>
      </c>
      <c r="AZ74" s="1">
        <v>0</v>
      </c>
      <c r="BA74" s="1">
        <v>0</v>
      </c>
      <c r="BB74" s="1">
        <v>0</v>
      </c>
    </row>
    <row r="75" spans="1:62" x14ac:dyDescent="0.25">
      <c r="A75" s="1">
        <v>0</v>
      </c>
      <c r="B75" s="1">
        <v>0</v>
      </c>
      <c r="C75" s="1">
        <v>0</v>
      </c>
      <c r="D75" s="1">
        <v>0</v>
      </c>
      <c r="E75" s="1">
        <v>0</v>
      </c>
      <c r="F75" s="1">
        <v>0</v>
      </c>
      <c r="G75" s="1">
        <v>0</v>
      </c>
      <c r="H75" s="1">
        <v>0</v>
      </c>
      <c r="I75" s="1">
        <v>0.37052080537797805</v>
      </c>
      <c r="J75" s="1">
        <v>0.33184822675537218</v>
      </c>
      <c r="K75" s="1">
        <v>0.21650578391923081</v>
      </c>
      <c r="L75" s="1">
        <v>0.22256211774974544</v>
      </c>
      <c r="M75" s="1">
        <v>9.4173628929734465E-2</v>
      </c>
      <c r="N75" s="1">
        <v>0.43206989487677783</v>
      </c>
      <c r="O75" s="1">
        <v>0.46270358136762457</v>
      </c>
      <c r="P75" s="1">
        <v>0.21347521121564195</v>
      </c>
      <c r="Q75" s="1">
        <v>0.28460962369268694</v>
      </c>
      <c r="R75" s="1">
        <v>0.13090422105714361</v>
      </c>
      <c r="S75" s="1">
        <v>0</v>
      </c>
      <c r="T75" s="1">
        <v>0</v>
      </c>
      <c r="U75" s="1">
        <v>0</v>
      </c>
      <c r="V75" s="1">
        <v>0</v>
      </c>
      <c r="W75" s="1">
        <v>0</v>
      </c>
      <c r="X75" s="1">
        <v>0</v>
      </c>
      <c r="Y75" s="1">
        <v>0</v>
      </c>
      <c r="Z75" s="1">
        <v>0</v>
      </c>
      <c r="AA75" s="1">
        <v>0</v>
      </c>
      <c r="AB75" s="1">
        <v>0</v>
      </c>
      <c r="AC75" s="1">
        <v>0</v>
      </c>
      <c r="AD75" s="1">
        <v>0</v>
      </c>
      <c r="AE75" s="1">
        <v>0</v>
      </c>
      <c r="AF75" s="1">
        <v>0</v>
      </c>
      <c r="AG75" s="1">
        <v>0</v>
      </c>
      <c r="AH75" s="1">
        <v>0</v>
      </c>
      <c r="AI75" s="1">
        <v>0</v>
      </c>
      <c r="AJ75" s="1">
        <v>0</v>
      </c>
      <c r="AK75" s="1">
        <v>0</v>
      </c>
      <c r="AL75" s="1">
        <v>0</v>
      </c>
      <c r="AM75" s="1">
        <v>0</v>
      </c>
      <c r="AN75" s="1">
        <v>0</v>
      </c>
      <c r="AO75" s="1">
        <v>0</v>
      </c>
      <c r="AP75" s="1">
        <v>0</v>
      </c>
      <c r="AQ75" s="1">
        <v>0</v>
      </c>
      <c r="AR75" s="1">
        <v>0</v>
      </c>
      <c r="AS75" s="1">
        <v>0</v>
      </c>
      <c r="AT75" s="1">
        <v>0</v>
      </c>
      <c r="AU75" s="1">
        <v>0</v>
      </c>
      <c r="AV75" s="1">
        <v>0</v>
      </c>
      <c r="AW75" s="1">
        <v>0</v>
      </c>
      <c r="AX75" s="1">
        <v>0</v>
      </c>
      <c r="AY75" s="1">
        <v>0</v>
      </c>
      <c r="AZ75" s="1">
        <v>0</v>
      </c>
      <c r="BA75" s="1">
        <v>0</v>
      </c>
      <c r="BB75" s="1">
        <v>0</v>
      </c>
    </row>
    <row r="76" spans="1:62" x14ac:dyDescent="0.25">
      <c r="A76" s="1">
        <v>0</v>
      </c>
      <c r="B76" s="1">
        <v>0</v>
      </c>
      <c r="C76" s="1">
        <v>0</v>
      </c>
      <c r="D76" s="1">
        <v>0</v>
      </c>
      <c r="E76" s="1">
        <v>0</v>
      </c>
      <c r="F76" s="1">
        <v>0</v>
      </c>
      <c r="G76" s="1">
        <v>0</v>
      </c>
      <c r="H76" s="1">
        <v>0</v>
      </c>
      <c r="I76" s="1">
        <v>0.30625038671679183</v>
      </c>
      <c r="J76" s="1">
        <v>0.22065251363059635</v>
      </c>
      <c r="K76" s="1">
        <v>0.15947481297743393</v>
      </c>
      <c r="L76" s="1">
        <v>0.17078933613196523</v>
      </c>
      <c r="M76" s="1">
        <v>8.8725036975742966E-2</v>
      </c>
      <c r="N76" s="1">
        <v>0.36347200097667232</v>
      </c>
      <c r="O76" s="1">
        <v>0.49478114993984956</v>
      </c>
      <c r="P76" s="1">
        <v>0.31674057427848235</v>
      </c>
      <c r="Q76" s="1">
        <v>0.39423229982448005</v>
      </c>
      <c r="R76" s="1">
        <v>0.2369601419530345</v>
      </c>
      <c r="S76" s="1">
        <v>0</v>
      </c>
      <c r="T76" s="1">
        <v>0</v>
      </c>
      <c r="U76" s="1">
        <v>0</v>
      </c>
      <c r="V76" s="1">
        <v>0</v>
      </c>
      <c r="W76" s="1">
        <v>0</v>
      </c>
      <c r="X76" s="1">
        <v>0</v>
      </c>
      <c r="Y76" s="1">
        <v>0</v>
      </c>
      <c r="Z76" s="1">
        <v>0</v>
      </c>
      <c r="AA76" s="1">
        <v>0</v>
      </c>
      <c r="AB76" s="1">
        <v>0</v>
      </c>
      <c r="AC76" s="1">
        <v>0</v>
      </c>
      <c r="AD76" s="1">
        <v>0</v>
      </c>
      <c r="AE76" s="1">
        <v>0</v>
      </c>
      <c r="AF76" s="1">
        <v>0</v>
      </c>
      <c r="AG76" s="1">
        <v>0</v>
      </c>
      <c r="AH76" s="1">
        <v>0</v>
      </c>
      <c r="AI76" s="1">
        <v>0</v>
      </c>
      <c r="AJ76" s="1">
        <v>0</v>
      </c>
      <c r="AK76" s="1">
        <v>0</v>
      </c>
      <c r="AL76" s="1">
        <v>0</v>
      </c>
      <c r="AM76" s="1">
        <v>0</v>
      </c>
      <c r="AN76" s="1">
        <v>0</v>
      </c>
      <c r="AO76" s="1">
        <v>0</v>
      </c>
      <c r="AP76" s="1">
        <v>0</v>
      </c>
      <c r="AQ76" s="1">
        <v>0</v>
      </c>
      <c r="AR76" s="1">
        <v>0</v>
      </c>
      <c r="AS76" s="1">
        <v>0</v>
      </c>
      <c r="AT76" s="1">
        <v>0</v>
      </c>
      <c r="AU76" s="1">
        <v>0</v>
      </c>
      <c r="AV76" s="1">
        <v>0</v>
      </c>
      <c r="AW76" s="1">
        <v>0</v>
      </c>
      <c r="AX76" s="1">
        <v>0</v>
      </c>
      <c r="AY76" s="1">
        <v>0</v>
      </c>
      <c r="AZ76" s="1">
        <v>0</v>
      </c>
      <c r="BA76" s="1">
        <v>0</v>
      </c>
      <c r="BB76" s="1">
        <v>0</v>
      </c>
    </row>
    <row r="77" spans="1:62" x14ac:dyDescent="0.25">
      <c r="A77" s="1">
        <v>0</v>
      </c>
      <c r="B77" s="1">
        <v>0</v>
      </c>
      <c r="C77" s="1">
        <v>0</v>
      </c>
      <c r="D77" s="1">
        <v>0</v>
      </c>
      <c r="E77" s="1">
        <v>0</v>
      </c>
      <c r="F77" s="1">
        <v>0</v>
      </c>
      <c r="G77" s="1">
        <v>0</v>
      </c>
      <c r="H77" s="1">
        <v>0</v>
      </c>
      <c r="I77" s="1">
        <v>0.19386292411032824</v>
      </c>
      <c r="J77" s="1">
        <v>0.22011421317393798</v>
      </c>
      <c r="K77" s="1">
        <v>0.1186978929767839</v>
      </c>
      <c r="L77" s="1">
        <v>0.13279680584440734</v>
      </c>
      <c r="M77" s="1">
        <v>9.7003984777862207E-2</v>
      </c>
      <c r="N77" s="1">
        <v>0.30293073654662228</v>
      </c>
      <c r="O77" s="1">
        <v>0.35102949191976895</v>
      </c>
      <c r="P77" s="1">
        <v>0.13986903893327107</v>
      </c>
      <c r="Q77" s="1">
        <v>0.27571322664265496</v>
      </c>
      <c r="R77" s="1">
        <v>0.25927673582941102</v>
      </c>
      <c r="S77" s="1">
        <v>0.6308196190760329</v>
      </c>
      <c r="T77" s="1">
        <v>0.47787478969383113</v>
      </c>
      <c r="U77" s="1">
        <v>0.55667192604239002</v>
      </c>
      <c r="V77" s="1">
        <v>0.6308196190760329</v>
      </c>
      <c r="W77" s="1">
        <v>0.1963696467625391</v>
      </c>
      <c r="X77" s="1">
        <v>0.59429246470140829</v>
      </c>
      <c r="Y77" s="1">
        <v>0</v>
      </c>
      <c r="Z77" s="1">
        <v>0</v>
      </c>
      <c r="AA77" s="1">
        <v>0</v>
      </c>
      <c r="AB77" s="1">
        <v>0</v>
      </c>
      <c r="AC77" s="1">
        <v>0.97499999999999998</v>
      </c>
      <c r="AD77" s="1">
        <v>0.97499999999999998</v>
      </c>
      <c r="AE77" s="1">
        <v>0.97499999999999998</v>
      </c>
      <c r="AF77" s="1">
        <v>0.97499999999999998</v>
      </c>
      <c r="AG77" s="1">
        <v>0.97499999999999998</v>
      </c>
      <c r="AH77" s="1">
        <v>0.97499999999999998</v>
      </c>
      <c r="AI77" s="1">
        <v>0.97499999999999998</v>
      </c>
      <c r="AJ77" s="1">
        <v>0.97499999999999998</v>
      </c>
      <c r="AK77" s="1">
        <v>0.97499999999999998</v>
      </c>
      <c r="AL77" s="1">
        <v>0.97499999999999998</v>
      </c>
      <c r="AM77" s="1">
        <v>0</v>
      </c>
      <c r="AN77" s="1">
        <v>0</v>
      </c>
      <c r="AO77" s="1">
        <v>0</v>
      </c>
      <c r="AP77" s="1">
        <v>0</v>
      </c>
      <c r="AQ77" s="1">
        <v>0</v>
      </c>
      <c r="AR77" s="1">
        <v>0</v>
      </c>
      <c r="AS77" s="1">
        <v>0</v>
      </c>
      <c r="AT77" s="1">
        <v>0</v>
      </c>
      <c r="AU77" s="1">
        <v>0</v>
      </c>
      <c r="AV77" s="1">
        <v>0</v>
      </c>
      <c r="AW77" s="1">
        <v>0</v>
      </c>
      <c r="AX77" s="1">
        <v>0</v>
      </c>
      <c r="AY77" s="1">
        <v>0</v>
      </c>
      <c r="AZ77" s="1">
        <v>0</v>
      </c>
      <c r="BA77" s="1">
        <v>0</v>
      </c>
      <c r="BB77" s="1">
        <v>0</v>
      </c>
    </row>
    <row r="78" spans="1:62" x14ac:dyDescent="0.25">
      <c r="A78" s="1">
        <v>0</v>
      </c>
      <c r="B78" s="1">
        <v>0</v>
      </c>
      <c r="C78" s="1">
        <v>0</v>
      </c>
      <c r="D78" s="1">
        <v>0</v>
      </c>
      <c r="E78" s="1">
        <v>0</v>
      </c>
      <c r="F78" s="1">
        <v>0</v>
      </c>
      <c r="G78" s="1">
        <v>0</v>
      </c>
      <c r="H78" s="1">
        <v>0</v>
      </c>
      <c r="I78" s="1">
        <v>0.52650967087520595</v>
      </c>
      <c r="J78" s="1">
        <v>0.52650967087520595</v>
      </c>
      <c r="K78" s="1">
        <v>0.36941664755281922</v>
      </c>
      <c r="L78" s="1">
        <v>0.36941664755281922</v>
      </c>
      <c r="M78" s="1">
        <v>0.36941664755281922</v>
      </c>
      <c r="N78" s="1">
        <v>0.75513678363344905</v>
      </c>
      <c r="O78" s="1">
        <v>0.30723220011905594</v>
      </c>
      <c r="P78" s="1">
        <v>0.11766123800018202</v>
      </c>
      <c r="Q78" s="1">
        <v>0.1454140529516279</v>
      </c>
      <c r="R78" s="1">
        <v>0.17169745846887907</v>
      </c>
      <c r="S78" s="1">
        <v>0.38494065309360659</v>
      </c>
      <c r="T78" s="1">
        <v>0.3600005234718453</v>
      </c>
      <c r="U78" s="1">
        <v>0.4894808444576233</v>
      </c>
      <c r="V78" s="1">
        <v>0.49909543019593183</v>
      </c>
      <c r="W78" s="1">
        <v>4.2756266525803832E-2</v>
      </c>
      <c r="X78" s="1">
        <v>0.52728699837220194</v>
      </c>
      <c r="Y78" s="1">
        <v>0</v>
      </c>
      <c r="Z78" s="1">
        <v>0</v>
      </c>
      <c r="AA78" s="1">
        <v>0</v>
      </c>
      <c r="AB78" s="1">
        <v>0</v>
      </c>
      <c r="AC78" s="1">
        <v>0</v>
      </c>
      <c r="AD78" s="1">
        <v>0</v>
      </c>
      <c r="AE78" s="1">
        <v>0</v>
      </c>
      <c r="AF78" s="1">
        <v>0</v>
      </c>
      <c r="AG78" s="1">
        <v>0</v>
      </c>
      <c r="AH78" s="1">
        <v>0</v>
      </c>
      <c r="AI78" s="1">
        <v>0</v>
      </c>
      <c r="AJ78" s="1">
        <v>0</v>
      </c>
      <c r="AK78" s="1">
        <v>0</v>
      </c>
      <c r="AL78" s="1">
        <v>0</v>
      </c>
      <c r="AM78" s="1">
        <v>0</v>
      </c>
      <c r="AN78" s="1">
        <v>0</v>
      </c>
      <c r="AO78" s="1">
        <v>0</v>
      </c>
      <c r="AP78" s="1">
        <v>0</v>
      </c>
      <c r="AQ78" s="1">
        <v>0</v>
      </c>
      <c r="AR78" s="1">
        <v>0</v>
      </c>
      <c r="AS78" s="1">
        <v>0</v>
      </c>
      <c r="AT78" s="1">
        <v>0</v>
      </c>
      <c r="AU78" s="1">
        <v>0</v>
      </c>
      <c r="AV78" s="1">
        <v>0</v>
      </c>
      <c r="AW78" s="1">
        <v>0</v>
      </c>
      <c r="AX78" s="1">
        <v>0</v>
      </c>
      <c r="AY78" s="1">
        <v>0</v>
      </c>
      <c r="AZ78" s="1">
        <v>0</v>
      </c>
      <c r="BA78" s="1">
        <v>0</v>
      </c>
      <c r="BB78" s="1">
        <v>0</v>
      </c>
    </row>
    <row r="79" spans="1:62" x14ac:dyDescent="0.25">
      <c r="A79" s="1">
        <v>0</v>
      </c>
      <c r="B79" s="1">
        <v>0</v>
      </c>
      <c r="C79" s="1">
        <v>0</v>
      </c>
      <c r="D79" s="1">
        <v>0</v>
      </c>
      <c r="E79" s="1">
        <v>0</v>
      </c>
      <c r="F79" s="1">
        <v>0</v>
      </c>
      <c r="G79" s="1">
        <v>0</v>
      </c>
      <c r="H79" s="1">
        <v>0</v>
      </c>
      <c r="I79" s="1">
        <v>0</v>
      </c>
      <c r="J79" s="1">
        <v>0</v>
      </c>
      <c r="K79" s="1">
        <v>0</v>
      </c>
      <c r="L79" s="1">
        <v>0</v>
      </c>
      <c r="M79" s="1">
        <v>0</v>
      </c>
      <c r="N79" s="1">
        <v>0</v>
      </c>
      <c r="O79" s="1">
        <v>0.21481090761179034</v>
      </c>
      <c r="P79" s="1">
        <v>7.1482422515191657E-2</v>
      </c>
      <c r="Q79" s="1">
        <v>0.10347287795990112</v>
      </c>
      <c r="R79" s="1">
        <v>0.12187241798514603</v>
      </c>
      <c r="S79" s="1">
        <v>0.40364895448441152</v>
      </c>
      <c r="T79" s="1">
        <v>0.40886342804139941</v>
      </c>
      <c r="U79" s="1">
        <v>0.42445782103166563</v>
      </c>
      <c r="V79" s="1">
        <v>0.41926777782648683</v>
      </c>
      <c r="W79" s="1">
        <v>0.17496813979415404</v>
      </c>
      <c r="X79" s="1">
        <v>0.63577202880123895</v>
      </c>
      <c r="Y79" s="1">
        <v>0</v>
      </c>
      <c r="Z79" s="1">
        <v>0</v>
      </c>
      <c r="AA79" s="1">
        <v>0</v>
      </c>
      <c r="AB79" s="1">
        <v>0</v>
      </c>
      <c r="AC79" s="1">
        <v>0</v>
      </c>
      <c r="AD79" s="1">
        <v>0</v>
      </c>
      <c r="AE79" s="1">
        <v>0</v>
      </c>
      <c r="AF79" s="1">
        <v>0</v>
      </c>
      <c r="AG79" s="1">
        <v>0</v>
      </c>
      <c r="AH79" s="1">
        <v>0</v>
      </c>
      <c r="AI79" s="1">
        <v>0</v>
      </c>
      <c r="AJ79" s="1">
        <v>0</v>
      </c>
      <c r="AK79" s="1">
        <v>0</v>
      </c>
      <c r="AL79" s="1">
        <v>0</v>
      </c>
      <c r="AM79" s="1">
        <v>0</v>
      </c>
      <c r="AN79" s="1">
        <v>0</v>
      </c>
      <c r="AO79" s="1">
        <v>0</v>
      </c>
      <c r="AP79" s="1">
        <v>0</v>
      </c>
      <c r="AQ79" s="1">
        <v>0</v>
      </c>
      <c r="AR79" s="1">
        <v>0</v>
      </c>
      <c r="AS79" s="1">
        <v>0</v>
      </c>
      <c r="AT79" s="1">
        <v>0</v>
      </c>
      <c r="AU79" s="1">
        <v>0</v>
      </c>
      <c r="AV79" s="1">
        <v>0</v>
      </c>
      <c r="AW79" s="1">
        <v>0</v>
      </c>
      <c r="AX79" s="1">
        <v>0</v>
      </c>
      <c r="AY79" s="1">
        <v>0</v>
      </c>
      <c r="AZ79" s="1">
        <v>0</v>
      </c>
      <c r="BA79" s="1">
        <v>0</v>
      </c>
      <c r="BB79" s="1">
        <v>0</v>
      </c>
    </row>
    <row r="80" spans="1:62" x14ac:dyDescent="0.25">
      <c r="A80" s="1">
        <v>0</v>
      </c>
      <c r="B80" s="1">
        <v>0</v>
      </c>
      <c r="C80" s="1">
        <v>0</v>
      </c>
      <c r="D80" s="1">
        <v>0</v>
      </c>
      <c r="E80" s="1">
        <v>0</v>
      </c>
      <c r="F80" s="1">
        <v>0</v>
      </c>
      <c r="G80" s="1">
        <v>0</v>
      </c>
      <c r="H80" s="1">
        <v>0</v>
      </c>
      <c r="I80" s="1">
        <v>0.97499999999999998</v>
      </c>
      <c r="J80" s="1">
        <v>0.97499999999999998</v>
      </c>
      <c r="K80" s="1">
        <v>0.97499999999999998</v>
      </c>
      <c r="L80" s="1">
        <v>0.97499999999999998</v>
      </c>
      <c r="M80" s="1">
        <v>0.97499999999999998</v>
      </c>
      <c r="N80" s="1">
        <v>0.97499999999999998</v>
      </c>
      <c r="O80" s="1">
        <v>0.12901127989825878</v>
      </c>
      <c r="P80" s="1">
        <v>5.5171634318813334E-2</v>
      </c>
      <c r="Q80" s="1">
        <v>7.7043762336766464E-2</v>
      </c>
      <c r="R80" s="1">
        <v>7.7043762336766464E-2</v>
      </c>
      <c r="S80" s="1">
        <v>0.21573252254819297</v>
      </c>
      <c r="T80" s="1">
        <v>0.41157511945820646</v>
      </c>
      <c r="U80" s="1">
        <v>0.3330812736427915</v>
      </c>
      <c r="V80" s="1">
        <v>0.38059621124570375</v>
      </c>
      <c r="W80" s="1">
        <v>0.23321895979486085</v>
      </c>
      <c r="X80" s="1">
        <v>0.60199504991002417</v>
      </c>
      <c r="Y80" s="1">
        <v>0.85336720036532743</v>
      </c>
      <c r="Z80" s="1">
        <v>0.85336720036532743</v>
      </c>
      <c r="AA80" s="1">
        <v>0</v>
      </c>
      <c r="AB80" s="1">
        <v>0</v>
      </c>
      <c r="AC80" s="1">
        <v>0</v>
      </c>
      <c r="AD80" s="1">
        <v>0</v>
      </c>
      <c r="AE80" s="1">
        <v>0</v>
      </c>
      <c r="AF80" s="1">
        <v>0</v>
      </c>
      <c r="AG80" s="1">
        <v>0</v>
      </c>
      <c r="AH80" s="1">
        <v>0</v>
      </c>
      <c r="AI80" s="1">
        <v>0</v>
      </c>
      <c r="AJ80" s="1">
        <v>0</v>
      </c>
      <c r="AK80" s="1">
        <v>0</v>
      </c>
      <c r="AL80" s="1">
        <v>0</v>
      </c>
      <c r="AM80" s="1">
        <v>0</v>
      </c>
      <c r="AN80" s="1">
        <v>0</v>
      </c>
      <c r="AO80" s="1">
        <v>0</v>
      </c>
      <c r="AP80" s="1">
        <v>0</v>
      </c>
      <c r="AQ80" s="1">
        <v>0</v>
      </c>
      <c r="AR80" s="1">
        <v>0</v>
      </c>
      <c r="AS80" s="1">
        <v>0</v>
      </c>
      <c r="AT80" s="1">
        <v>0</v>
      </c>
      <c r="AU80" s="1">
        <v>0</v>
      </c>
      <c r="AV80" s="1">
        <v>0</v>
      </c>
      <c r="AW80" s="1">
        <v>0</v>
      </c>
      <c r="AX80" s="1">
        <v>0</v>
      </c>
      <c r="AY80" s="1">
        <v>0</v>
      </c>
      <c r="AZ80" s="1">
        <v>0</v>
      </c>
      <c r="BA80" s="1">
        <v>0</v>
      </c>
      <c r="BB80" s="1">
        <v>0</v>
      </c>
    </row>
    <row r="81" spans="1:54" x14ac:dyDescent="0.25">
      <c r="A81" s="1">
        <v>0</v>
      </c>
      <c r="B81" s="1">
        <v>0</v>
      </c>
      <c r="C81" s="1">
        <v>0</v>
      </c>
      <c r="D81" s="1">
        <v>0</v>
      </c>
      <c r="E81" s="1">
        <v>0</v>
      </c>
      <c r="F81" s="1">
        <v>0</v>
      </c>
      <c r="G81" s="1">
        <v>0</v>
      </c>
      <c r="H81" s="1">
        <v>0</v>
      </c>
      <c r="I81" s="1">
        <v>0</v>
      </c>
      <c r="J81" s="1">
        <v>0</v>
      </c>
      <c r="K81" s="1">
        <v>0</v>
      </c>
      <c r="L81" s="1">
        <v>0</v>
      </c>
      <c r="M81" s="1">
        <v>0</v>
      </c>
      <c r="N81" s="1">
        <v>0</v>
      </c>
      <c r="O81" s="1">
        <v>0.40961639722500343</v>
      </c>
      <c r="P81" s="1">
        <v>0.40961639722500343</v>
      </c>
      <c r="Q81" s="1">
        <v>4.2745135218803576E-2</v>
      </c>
      <c r="R81" s="1">
        <v>3.4493997302828372E-2</v>
      </c>
      <c r="S81" s="1">
        <v>0.20043976440255329</v>
      </c>
      <c r="T81" s="1">
        <v>0.26969007749761031</v>
      </c>
      <c r="U81" s="1">
        <v>0.29065584861111704</v>
      </c>
      <c r="V81" s="1">
        <v>0.37294847122238695</v>
      </c>
      <c r="W81" s="1">
        <v>0.12197165143946243</v>
      </c>
      <c r="X81" s="1">
        <v>0.47143874692954046</v>
      </c>
      <c r="Y81" s="1">
        <v>0.23492790629737792</v>
      </c>
      <c r="Z81" s="1">
        <v>0.25065602740288861</v>
      </c>
      <c r="AA81" s="1">
        <v>0</v>
      </c>
      <c r="AB81" s="1">
        <v>0</v>
      </c>
      <c r="AC81" s="1">
        <v>0</v>
      </c>
      <c r="AD81" s="1">
        <v>0</v>
      </c>
      <c r="AE81" s="1">
        <v>0</v>
      </c>
      <c r="AF81" s="1">
        <v>0</v>
      </c>
      <c r="AG81" s="1">
        <v>0</v>
      </c>
      <c r="AH81" s="1">
        <v>0</v>
      </c>
      <c r="AI81" s="1">
        <v>0</v>
      </c>
      <c r="AJ81" s="1">
        <v>0</v>
      </c>
      <c r="AK81" s="1">
        <v>0</v>
      </c>
      <c r="AL81" s="1">
        <v>0</v>
      </c>
      <c r="AM81" s="1">
        <v>0</v>
      </c>
      <c r="AN81" s="1">
        <v>0</v>
      </c>
      <c r="AO81" s="1">
        <v>0</v>
      </c>
      <c r="AP81" s="1">
        <v>0</v>
      </c>
      <c r="AQ81" s="1">
        <v>0</v>
      </c>
      <c r="AR81" s="1">
        <v>0</v>
      </c>
      <c r="AS81" s="1">
        <v>0</v>
      </c>
      <c r="AT81" s="1">
        <v>0</v>
      </c>
      <c r="AU81" s="1">
        <v>0</v>
      </c>
      <c r="AV81" s="1">
        <v>0</v>
      </c>
      <c r="AW81" s="1">
        <v>0</v>
      </c>
      <c r="AX81" s="1">
        <v>0</v>
      </c>
      <c r="AY81" s="1">
        <v>0</v>
      </c>
      <c r="AZ81" s="1">
        <v>0</v>
      </c>
      <c r="BA81" s="1">
        <v>0</v>
      </c>
      <c r="BB81" s="1">
        <v>0</v>
      </c>
    </row>
    <row r="82" spans="1:54" x14ac:dyDescent="0.25">
      <c r="A82" s="1">
        <v>0</v>
      </c>
      <c r="B82" s="1">
        <v>0</v>
      </c>
      <c r="C82" s="1">
        <v>0</v>
      </c>
      <c r="D82" s="1">
        <v>0</v>
      </c>
      <c r="E82" s="1">
        <v>0</v>
      </c>
      <c r="F82" s="1">
        <v>0</v>
      </c>
      <c r="G82" s="1">
        <v>0</v>
      </c>
      <c r="H82" s="1">
        <v>0</v>
      </c>
      <c r="I82" s="1">
        <v>0</v>
      </c>
      <c r="J82" s="1">
        <v>0</v>
      </c>
      <c r="K82" s="1">
        <v>0</v>
      </c>
      <c r="L82" s="1">
        <v>0</v>
      </c>
      <c r="M82" s="1">
        <v>0</v>
      </c>
      <c r="N82" s="1">
        <v>0</v>
      </c>
      <c r="O82" s="1">
        <v>0</v>
      </c>
      <c r="P82" s="1">
        <v>0</v>
      </c>
      <c r="Q82" s="1">
        <v>4.4077087588118291E-2</v>
      </c>
      <c r="R82" s="1">
        <v>2.8097434695044832E-2</v>
      </c>
      <c r="S82" s="1">
        <v>0.17086091718441598</v>
      </c>
      <c r="T82" s="1">
        <v>0.2394962743493827</v>
      </c>
      <c r="U82" s="1">
        <v>0.29488679857428446</v>
      </c>
      <c r="V82" s="1">
        <v>0.34370160502756297</v>
      </c>
      <c r="W82" s="1">
        <v>0.11694160092572514</v>
      </c>
      <c r="X82" s="1">
        <v>0.41280409980423594</v>
      </c>
      <c r="Y82" s="1">
        <v>0.37578599351580211</v>
      </c>
      <c r="Z82" s="1">
        <v>0.34370160502756297</v>
      </c>
      <c r="AA82" s="1">
        <v>0</v>
      </c>
      <c r="AB82" s="1">
        <v>0</v>
      </c>
      <c r="AC82" s="1">
        <v>0</v>
      </c>
      <c r="AD82" s="1">
        <v>0</v>
      </c>
      <c r="AE82" s="1">
        <v>0</v>
      </c>
      <c r="AF82" s="1">
        <v>0</v>
      </c>
      <c r="AG82" s="1">
        <v>0</v>
      </c>
      <c r="AH82" s="1">
        <v>0</v>
      </c>
      <c r="AI82" s="1">
        <v>0</v>
      </c>
      <c r="AJ82" s="1">
        <v>0</v>
      </c>
      <c r="AK82" s="1">
        <v>0</v>
      </c>
      <c r="AL82" s="1">
        <v>0</v>
      </c>
      <c r="AM82" s="1">
        <v>0</v>
      </c>
      <c r="AN82" s="1">
        <v>0</v>
      </c>
      <c r="AO82" s="1">
        <v>0</v>
      </c>
      <c r="AP82" s="1">
        <v>0</v>
      </c>
      <c r="AQ82" s="1">
        <v>0</v>
      </c>
      <c r="AR82" s="1">
        <v>0</v>
      </c>
      <c r="AS82" s="1">
        <v>0</v>
      </c>
      <c r="AT82" s="1">
        <v>0</v>
      </c>
      <c r="AU82" s="1">
        <v>0</v>
      </c>
      <c r="AV82" s="1">
        <v>0</v>
      </c>
      <c r="AW82" s="1">
        <v>0</v>
      </c>
      <c r="AX82" s="1">
        <v>0</v>
      </c>
      <c r="AY82" s="1">
        <v>0</v>
      </c>
      <c r="AZ82" s="1">
        <v>0</v>
      </c>
      <c r="BA82" s="1">
        <v>0</v>
      </c>
      <c r="BB82" s="1">
        <v>0</v>
      </c>
    </row>
    <row r="83" spans="1:54" x14ac:dyDescent="0.25">
      <c r="A83" s="1">
        <v>0</v>
      </c>
      <c r="B83" s="1">
        <v>0</v>
      </c>
      <c r="C83" s="1">
        <v>0</v>
      </c>
      <c r="D83" s="1">
        <v>0</v>
      </c>
      <c r="E83" s="1">
        <v>0</v>
      </c>
      <c r="F83" s="1">
        <v>0</v>
      </c>
      <c r="G83" s="1">
        <v>0</v>
      </c>
      <c r="H83" s="1">
        <v>0</v>
      </c>
      <c r="I83" s="1">
        <v>0</v>
      </c>
      <c r="J83" s="1">
        <v>0</v>
      </c>
      <c r="K83" s="1">
        <v>0</v>
      </c>
      <c r="L83" s="1">
        <v>0</v>
      </c>
      <c r="M83" s="1">
        <v>0</v>
      </c>
      <c r="N83" s="1">
        <v>0</v>
      </c>
      <c r="O83" s="1">
        <v>0</v>
      </c>
      <c r="P83" s="1">
        <v>0</v>
      </c>
      <c r="Q83" s="1">
        <v>8.0256708970280477E-2</v>
      </c>
      <c r="R83" s="1">
        <v>7.0551900253048028E-2</v>
      </c>
      <c r="S83" s="1">
        <v>0.19292108651482942</v>
      </c>
      <c r="T83" s="1">
        <v>0.27805341985576737</v>
      </c>
      <c r="U83" s="1">
        <v>0.17279568757594554</v>
      </c>
      <c r="V83" s="1">
        <v>0.36682109271772712</v>
      </c>
      <c r="W83" s="1">
        <v>8.5692578428969823E-2</v>
      </c>
      <c r="X83" s="1">
        <v>0.36099331964581749</v>
      </c>
      <c r="Y83" s="1">
        <v>0.3493021230062614</v>
      </c>
      <c r="Z83" s="1">
        <v>0.36099331964581749</v>
      </c>
      <c r="AA83" s="1">
        <v>0.51352675516066437</v>
      </c>
      <c r="AB83" s="1">
        <v>0.45903206692429155</v>
      </c>
      <c r="AC83" s="1">
        <v>0.43100824370223956</v>
      </c>
      <c r="AD83" s="1">
        <v>0</v>
      </c>
      <c r="AE83" s="1">
        <v>0</v>
      </c>
      <c r="AF83" s="1">
        <v>0</v>
      </c>
      <c r="AG83" s="1">
        <v>0</v>
      </c>
      <c r="AH83" s="1">
        <v>0</v>
      </c>
      <c r="AI83" s="1">
        <v>0</v>
      </c>
      <c r="AJ83" s="1">
        <v>0</v>
      </c>
      <c r="AK83" s="1">
        <v>0</v>
      </c>
      <c r="AL83" s="1">
        <v>0</v>
      </c>
      <c r="AM83" s="1">
        <v>0</v>
      </c>
      <c r="AN83" s="1">
        <v>0</v>
      </c>
      <c r="AO83" s="1">
        <v>0</v>
      </c>
      <c r="AP83" s="1">
        <v>0</v>
      </c>
      <c r="AQ83" s="1">
        <v>0</v>
      </c>
      <c r="AR83" s="1">
        <v>0</v>
      </c>
      <c r="AS83" s="1">
        <v>0</v>
      </c>
      <c r="AT83" s="1">
        <v>0</v>
      </c>
      <c r="AU83" s="1">
        <v>0</v>
      </c>
      <c r="AV83" s="1">
        <v>0</v>
      </c>
      <c r="AW83" s="1">
        <v>0</v>
      </c>
      <c r="AX83" s="1">
        <v>0</v>
      </c>
      <c r="AY83" s="1">
        <v>0</v>
      </c>
      <c r="AZ83" s="1">
        <v>0</v>
      </c>
      <c r="BA83" s="1">
        <v>0</v>
      </c>
      <c r="BB83" s="1">
        <v>0</v>
      </c>
    </row>
    <row r="84" spans="1:54" x14ac:dyDescent="0.25">
      <c r="A84" s="1">
        <v>0</v>
      </c>
      <c r="B84" s="1">
        <v>0</v>
      </c>
      <c r="C84" s="1">
        <v>0</v>
      </c>
      <c r="D84" s="1">
        <v>0</v>
      </c>
      <c r="E84" s="1">
        <v>0</v>
      </c>
      <c r="F84" s="1">
        <v>0</v>
      </c>
      <c r="G84" s="1">
        <v>0</v>
      </c>
      <c r="H84" s="1">
        <v>0</v>
      </c>
      <c r="I84" s="1">
        <v>0</v>
      </c>
      <c r="J84" s="1">
        <v>0</v>
      </c>
      <c r="K84" s="1">
        <v>0</v>
      </c>
      <c r="L84" s="1">
        <v>0</v>
      </c>
      <c r="M84" s="1">
        <v>0</v>
      </c>
      <c r="N84" s="1">
        <v>0</v>
      </c>
      <c r="O84" s="1">
        <v>0</v>
      </c>
      <c r="P84" s="1">
        <v>0</v>
      </c>
      <c r="Q84" s="1">
        <v>0.36941664755281922</v>
      </c>
      <c r="R84" s="1">
        <v>0.36941664755281922</v>
      </c>
      <c r="S84" s="1">
        <v>0.36941664755281922</v>
      </c>
      <c r="T84" s="1">
        <v>0.26211933514073626</v>
      </c>
      <c r="U84" s="1">
        <v>0.13310744846908373</v>
      </c>
      <c r="V84" s="1">
        <v>0.31303633562868738</v>
      </c>
      <c r="W84" s="1">
        <v>5.5258873753938176E-2</v>
      </c>
      <c r="X84" s="1">
        <v>0.24669863794607094</v>
      </c>
      <c r="Y84" s="1">
        <v>0.35877749175732587</v>
      </c>
      <c r="Z84" s="1">
        <v>0.27750330245106314</v>
      </c>
      <c r="AA84" s="1">
        <v>0.4278412283133064</v>
      </c>
      <c r="AB84" s="1">
        <v>0.30563092614709886</v>
      </c>
      <c r="AC84" s="1">
        <v>0.31171494129801713</v>
      </c>
      <c r="AD84" s="1">
        <v>0.97499999999999998</v>
      </c>
      <c r="AE84" s="1">
        <v>0.97499999999999998</v>
      </c>
      <c r="AF84" s="1">
        <v>0.97499999999999998</v>
      </c>
      <c r="AG84" s="1">
        <v>0.97499999999999998</v>
      </c>
      <c r="AH84" s="1">
        <v>0.97499999999999998</v>
      </c>
      <c r="AI84" s="1">
        <v>0.97499999999999998</v>
      </c>
      <c r="AJ84" s="1">
        <v>0.97499999999999998</v>
      </c>
      <c r="AK84" s="1">
        <v>0.97499999999999998</v>
      </c>
      <c r="AL84" s="1">
        <v>0.97499999999999998</v>
      </c>
      <c r="AM84" s="1">
        <v>0</v>
      </c>
      <c r="AN84" s="1">
        <v>0</v>
      </c>
      <c r="AO84" s="1">
        <v>0</v>
      </c>
      <c r="AP84" s="1">
        <v>0</v>
      </c>
      <c r="AQ84" s="1">
        <v>0</v>
      </c>
      <c r="AR84" s="1">
        <v>0</v>
      </c>
      <c r="AS84" s="1">
        <v>0</v>
      </c>
      <c r="AT84" s="1">
        <v>0</v>
      </c>
      <c r="AU84" s="1">
        <v>0</v>
      </c>
      <c r="AV84" s="1">
        <v>0</v>
      </c>
      <c r="AW84" s="1">
        <v>0</v>
      </c>
      <c r="AX84" s="1">
        <v>0</v>
      </c>
      <c r="AY84" s="1">
        <v>0</v>
      </c>
      <c r="AZ84" s="1">
        <v>0</v>
      </c>
      <c r="BA84" s="1">
        <v>0</v>
      </c>
      <c r="BB84" s="1">
        <v>0</v>
      </c>
    </row>
    <row r="85" spans="1:54" x14ac:dyDescent="0.25">
      <c r="A85" s="1">
        <v>0</v>
      </c>
      <c r="B85" s="1">
        <v>0</v>
      </c>
      <c r="C85" s="1">
        <v>0</v>
      </c>
      <c r="D85" s="1">
        <v>0</v>
      </c>
      <c r="E85" s="1">
        <v>0</v>
      </c>
      <c r="F85" s="1">
        <v>0</v>
      </c>
      <c r="G85" s="1">
        <v>0</v>
      </c>
      <c r="H85" s="1">
        <v>0</v>
      </c>
      <c r="I85" s="1">
        <v>0</v>
      </c>
      <c r="J85" s="1">
        <v>0</v>
      </c>
      <c r="K85" s="1">
        <v>0</v>
      </c>
      <c r="L85" s="1">
        <v>0</v>
      </c>
      <c r="M85" s="1">
        <v>0</v>
      </c>
      <c r="N85" s="1">
        <v>0</v>
      </c>
      <c r="O85" s="1">
        <v>0</v>
      </c>
      <c r="P85" s="1">
        <v>0</v>
      </c>
      <c r="Q85" s="1">
        <v>0</v>
      </c>
      <c r="R85" s="1">
        <v>0</v>
      </c>
      <c r="S85" s="1">
        <v>0</v>
      </c>
      <c r="T85" s="1">
        <v>0.24319142395351845</v>
      </c>
      <c r="U85" s="1">
        <v>0.13971533033466499</v>
      </c>
      <c r="V85" s="1">
        <v>0.2347787943471924</v>
      </c>
      <c r="W85" s="1">
        <v>6.0181081935249181E-2</v>
      </c>
      <c r="X85" s="1">
        <v>0.19221497849974267</v>
      </c>
      <c r="Y85" s="1">
        <v>0.23898889826584968</v>
      </c>
      <c r="Z85" s="1">
        <v>0.29720364561519785</v>
      </c>
      <c r="AA85" s="1">
        <v>0.40643019345005404</v>
      </c>
      <c r="AB85" s="1">
        <v>0.41836155949939213</v>
      </c>
      <c r="AC85" s="1">
        <v>0.41836155949939213</v>
      </c>
      <c r="AD85" s="1">
        <v>0</v>
      </c>
      <c r="AE85" s="1">
        <v>0</v>
      </c>
      <c r="AF85" s="1">
        <v>0</v>
      </c>
      <c r="AG85" s="1">
        <v>0</v>
      </c>
      <c r="AH85" s="1">
        <v>0</v>
      </c>
      <c r="AI85" s="1">
        <v>0</v>
      </c>
      <c r="AJ85" s="1">
        <v>0</v>
      </c>
      <c r="AK85" s="1">
        <v>0</v>
      </c>
      <c r="AL85" s="1">
        <v>0</v>
      </c>
      <c r="AM85" s="1">
        <v>0</v>
      </c>
      <c r="AN85" s="1">
        <v>0</v>
      </c>
      <c r="AO85" s="1">
        <v>0</v>
      </c>
      <c r="AP85" s="1">
        <v>0</v>
      </c>
      <c r="AQ85" s="1">
        <v>0</v>
      </c>
      <c r="AR85" s="1">
        <v>0</v>
      </c>
      <c r="AS85" s="1">
        <v>0</v>
      </c>
      <c r="AT85" s="1">
        <v>0</v>
      </c>
      <c r="AU85" s="1">
        <v>0</v>
      </c>
      <c r="AV85" s="1">
        <v>0</v>
      </c>
      <c r="AW85" s="1">
        <v>0</v>
      </c>
      <c r="AX85" s="1">
        <v>0</v>
      </c>
      <c r="AY85" s="1">
        <v>0</v>
      </c>
      <c r="AZ85" s="1">
        <v>0</v>
      </c>
      <c r="BA85" s="1">
        <v>0</v>
      </c>
      <c r="BB85" s="1">
        <v>0</v>
      </c>
    </row>
    <row r="86" spans="1:54" x14ac:dyDescent="0.25">
      <c r="A86" s="1">
        <v>0</v>
      </c>
      <c r="B86" s="1">
        <v>0</v>
      </c>
      <c r="C86" s="1">
        <v>0</v>
      </c>
      <c r="D86" s="1">
        <v>0</v>
      </c>
      <c r="E86" s="1">
        <v>0</v>
      </c>
      <c r="F86" s="1">
        <v>0</v>
      </c>
      <c r="G86" s="1">
        <v>0</v>
      </c>
      <c r="H86" s="1">
        <v>0</v>
      </c>
      <c r="I86" s="1">
        <v>0</v>
      </c>
      <c r="J86" s="1">
        <v>0</v>
      </c>
      <c r="K86" s="1">
        <v>0</v>
      </c>
      <c r="L86" s="1">
        <v>0</v>
      </c>
      <c r="M86" s="1">
        <v>0</v>
      </c>
      <c r="N86" s="1">
        <v>0</v>
      </c>
      <c r="O86" s="1">
        <v>0</v>
      </c>
      <c r="P86" s="1">
        <v>0</v>
      </c>
      <c r="Q86" s="1">
        <v>0</v>
      </c>
      <c r="R86" s="1">
        <v>0</v>
      </c>
      <c r="S86" s="1">
        <v>0</v>
      </c>
      <c r="T86" s="1">
        <v>0.23094973567011179</v>
      </c>
      <c r="U86" s="1">
        <v>0.14856349213459707</v>
      </c>
      <c r="V86" s="1">
        <v>0.30890654773687354</v>
      </c>
      <c r="W86" s="1">
        <v>2.8408053443543912E-2</v>
      </c>
      <c r="X86" s="1">
        <v>0.20411080243596413</v>
      </c>
      <c r="Y86" s="1">
        <v>0.26140672255216613</v>
      </c>
      <c r="Z86" s="1">
        <v>0.27537651014144293</v>
      </c>
      <c r="AA86" s="1">
        <v>0.50166955205094066</v>
      </c>
      <c r="AB86" s="1">
        <v>0.35741184454296215</v>
      </c>
      <c r="AC86" s="1">
        <v>0.43041138338685103</v>
      </c>
      <c r="AD86" s="1">
        <v>0.5773953593355996</v>
      </c>
      <c r="AE86" s="1">
        <v>0.43540034598853294</v>
      </c>
      <c r="AF86" s="1">
        <v>0.4723844824300345</v>
      </c>
      <c r="AG86" s="1">
        <v>0.4723844824300345</v>
      </c>
      <c r="AH86" s="1">
        <v>0.5773953593355996</v>
      </c>
      <c r="AI86" s="1">
        <v>0</v>
      </c>
      <c r="AJ86" s="1">
        <v>0</v>
      </c>
      <c r="AK86" s="1">
        <v>0</v>
      </c>
      <c r="AL86" s="1">
        <v>0</v>
      </c>
      <c r="AM86" s="1">
        <v>0</v>
      </c>
      <c r="AN86" s="1">
        <v>0</v>
      </c>
      <c r="AO86" s="1">
        <v>0</v>
      </c>
      <c r="AP86" s="1">
        <v>0</v>
      </c>
      <c r="AQ86" s="1">
        <v>0</v>
      </c>
      <c r="AR86" s="1">
        <v>0</v>
      </c>
      <c r="AS86" s="1">
        <v>0</v>
      </c>
      <c r="AT86" s="1">
        <v>0</v>
      </c>
      <c r="AU86" s="1">
        <v>0</v>
      </c>
      <c r="AV86" s="1">
        <v>0</v>
      </c>
      <c r="AW86" s="1">
        <v>0</v>
      </c>
      <c r="AX86" s="1">
        <v>0</v>
      </c>
      <c r="AY86" s="1">
        <v>0</v>
      </c>
      <c r="AZ86" s="1">
        <v>0</v>
      </c>
      <c r="BA86" s="1">
        <v>0</v>
      </c>
      <c r="BB86" s="1">
        <v>0</v>
      </c>
    </row>
    <row r="87" spans="1:54" x14ac:dyDescent="0.25">
      <c r="A87" s="1">
        <v>0</v>
      </c>
      <c r="B87" s="1">
        <v>0</v>
      </c>
      <c r="C87" s="1">
        <v>0</v>
      </c>
      <c r="D87" s="1">
        <v>0</v>
      </c>
      <c r="E87" s="1">
        <v>0</v>
      </c>
      <c r="F87" s="1">
        <v>0</v>
      </c>
      <c r="G87" s="1">
        <v>0</v>
      </c>
      <c r="H87" s="1">
        <v>0</v>
      </c>
      <c r="I87" s="1">
        <v>0</v>
      </c>
      <c r="J87" s="1">
        <v>0</v>
      </c>
      <c r="K87" s="1">
        <v>0</v>
      </c>
      <c r="L87" s="1">
        <v>0</v>
      </c>
      <c r="M87" s="1">
        <v>0</v>
      </c>
      <c r="N87" s="1">
        <v>0</v>
      </c>
      <c r="O87" s="1">
        <v>0</v>
      </c>
      <c r="P87" s="1">
        <v>0</v>
      </c>
      <c r="Q87" s="1">
        <v>0</v>
      </c>
      <c r="R87" s="1">
        <v>0</v>
      </c>
      <c r="S87" s="1">
        <v>0</v>
      </c>
      <c r="T87" s="1">
        <v>0.70759822617871326</v>
      </c>
      <c r="U87" s="1">
        <v>0.70759822617871326</v>
      </c>
      <c r="V87" s="1">
        <v>0.70759822617871326</v>
      </c>
      <c r="W87" s="1">
        <v>0.70759822617871326</v>
      </c>
      <c r="X87" s="1">
        <v>0.70759822617871326</v>
      </c>
      <c r="Y87" s="1">
        <v>0.17857885953938557</v>
      </c>
      <c r="Z87" s="1">
        <v>0.20305203730062549</v>
      </c>
      <c r="AA87" s="1">
        <v>0.43159556003313471</v>
      </c>
      <c r="AB87" s="1">
        <v>0.25164492060948485</v>
      </c>
      <c r="AC87" s="1">
        <v>0.34142231542068613</v>
      </c>
      <c r="AD87" s="1">
        <v>0.37233924793210749</v>
      </c>
      <c r="AE87" s="1">
        <v>0.26924841016232426</v>
      </c>
      <c r="AF87" s="1">
        <v>0.4010567788620194</v>
      </c>
      <c r="AG87" s="1">
        <v>0.3737422835297548</v>
      </c>
      <c r="AH87" s="1">
        <v>0.44848673638017811</v>
      </c>
      <c r="AI87" s="1">
        <v>0</v>
      </c>
      <c r="AJ87" s="1">
        <v>0</v>
      </c>
      <c r="AK87" s="1">
        <v>0</v>
      </c>
      <c r="AL87" s="1">
        <v>0</v>
      </c>
      <c r="AM87" s="1">
        <v>0</v>
      </c>
      <c r="AN87" s="1">
        <v>0</v>
      </c>
      <c r="AO87" s="1">
        <v>0</v>
      </c>
      <c r="AP87" s="1">
        <v>0</v>
      </c>
      <c r="AQ87" s="1">
        <v>0</v>
      </c>
      <c r="AR87" s="1">
        <v>0</v>
      </c>
      <c r="AS87" s="1">
        <v>0</v>
      </c>
      <c r="AT87" s="1">
        <v>0</v>
      </c>
      <c r="AU87" s="1">
        <v>0</v>
      </c>
      <c r="AV87" s="1">
        <v>0</v>
      </c>
      <c r="AW87" s="1">
        <v>0</v>
      </c>
      <c r="AX87" s="1">
        <v>0</v>
      </c>
      <c r="AY87" s="1">
        <v>0</v>
      </c>
      <c r="AZ87" s="1">
        <v>0</v>
      </c>
      <c r="BA87" s="1">
        <v>0</v>
      </c>
      <c r="BB87" s="1">
        <v>0</v>
      </c>
    </row>
    <row r="88" spans="1:54" x14ac:dyDescent="0.25">
      <c r="A88" s="1">
        <v>0</v>
      </c>
      <c r="B88" s="1">
        <v>0</v>
      </c>
      <c r="C88" s="1">
        <v>0</v>
      </c>
      <c r="D88" s="1">
        <v>0</v>
      </c>
      <c r="E88" s="1">
        <v>0</v>
      </c>
      <c r="F88" s="1">
        <v>0</v>
      </c>
      <c r="G88" s="1">
        <v>0</v>
      </c>
      <c r="H88" s="1">
        <v>0</v>
      </c>
      <c r="I88" s="1">
        <v>0</v>
      </c>
      <c r="J88" s="1">
        <v>0</v>
      </c>
      <c r="K88" s="1">
        <v>0</v>
      </c>
      <c r="L88" s="1">
        <v>0</v>
      </c>
      <c r="M88" s="1">
        <v>0</v>
      </c>
      <c r="N88" s="1">
        <v>0</v>
      </c>
      <c r="O88" s="1">
        <v>0</v>
      </c>
      <c r="P88" s="1">
        <v>0</v>
      </c>
      <c r="Q88" s="1">
        <v>0</v>
      </c>
      <c r="R88" s="1">
        <v>0</v>
      </c>
      <c r="S88" s="1">
        <v>0</v>
      </c>
      <c r="T88" s="1">
        <v>0</v>
      </c>
      <c r="U88" s="1">
        <v>0</v>
      </c>
      <c r="V88" s="1">
        <v>0</v>
      </c>
      <c r="W88" s="1">
        <v>0</v>
      </c>
      <c r="X88" s="1">
        <v>0</v>
      </c>
      <c r="Y88" s="1">
        <v>0.17400381288803035</v>
      </c>
      <c r="Z88" s="1">
        <v>0.18851772135880274</v>
      </c>
      <c r="AA88" s="1">
        <v>0.45730978816862855</v>
      </c>
      <c r="AB88" s="1">
        <v>0.28783659800084083</v>
      </c>
      <c r="AC88" s="1">
        <v>0.36246827644133051</v>
      </c>
      <c r="AD88" s="1">
        <v>0.40877875553142706</v>
      </c>
      <c r="AE88" s="1">
        <v>0.31564654874792142</v>
      </c>
      <c r="AF88" s="1">
        <v>0.39248876635516483</v>
      </c>
      <c r="AG88" s="1">
        <v>0.39248876635516483</v>
      </c>
      <c r="AH88" s="1">
        <v>0.45999154613199611</v>
      </c>
      <c r="AI88" s="1">
        <v>0</v>
      </c>
      <c r="AJ88" s="1">
        <v>0</v>
      </c>
      <c r="AK88" s="1">
        <v>0</v>
      </c>
      <c r="AL88" s="1">
        <v>0</v>
      </c>
      <c r="AM88" s="1">
        <v>0</v>
      </c>
      <c r="AN88" s="1">
        <v>0</v>
      </c>
      <c r="AO88" s="1">
        <v>0</v>
      </c>
      <c r="AP88" s="1">
        <v>0</v>
      </c>
      <c r="AQ88" s="1">
        <v>0</v>
      </c>
      <c r="AR88" s="1">
        <v>0</v>
      </c>
      <c r="AS88" s="1">
        <v>0</v>
      </c>
      <c r="AT88" s="1">
        <v>0</v>
      </c>
      <c r="AU88" s="1">
        <v>0</v>
      </c>
      <c r="AV88" s="1">
        <v>0</v>
      </c>
      <c r="AW88" s="1">
        <v>0</v>
      </c>
      <c r="AX88" s="1">
        <v>0</v>
      </c>
      <c r="AY88" s="1">
        <v>0</v>
      </c>
      <c r="AZ88" s="1">
        <v>0</v>
      </c>
      <c r="BA88" s="1">
        <v>0</v>
      </c>
      <c r="BB88" s="1">
        <v>0</v>
      </c>
    </row>
    <row r="89" spans="1:54" x14ac:dyDescent="0.25">
      <c r="A89" s="1">
        <v>0</v>
      </c>
      <c r="B89" s="1">
        <v>0</v>
      </c>
      <c r="C89" s="1">
        <v>0</v>
      </c>
      <c r="D89" s="1">
        <v>0</v>
      </c>
      <c r="E89" s="1">
        <v>0</v>
      </c>
      <c r="F89" s="1">
        <v>0</v>
      </c>
      <c r="G89" s="1">
        <v>0</v>
      </c>
      <c r="H89" s="1">
        <v>0</v>
      </c>
      <c r="I89" s="1">
        <v>0</v>
      </c>
      <c r="J89" s="1">
        <v>0</v>
      </c>
      <c r="K89" s="1">
        <v>0</v>
      </c>
      <c r="L89" s="1">
        <v>0</v>
      </c>
      <c r="M89" s="1">
        <v>0</v>
      </c>
      <c r="N89" s="1">
        <v>0</v>
      </c>
      <c r="O89" s="1">
        <v>0</v>
      </c>
      <c r="P89" s="1">
        <v>0</v>
      </c>
      <c r="Q89" s="1">
        <v>0</v>
      </c>
      <c r="R89" s="1">
        <v>0</v>
      </c>
      <c r="S89" s="1">
        <v>0</v>
      </c>
      <c r="T89" s="1">
        <v>0</v>
      </c>
      <c r="U89" s="1">
        <v>0</v>
      </c>
      <c r="V89" s="1">
        <v>0</v>
      </c>
      <c r="W89" s="1">
        <v>0</v>
      </c>
      <c r="X89" s="1">
        <v>0</v>
      </c>
      <c r="Y89" s="1">
        <v>0.17967875512869358</v>
      </c>
      <c r="Z89" s="1">
        <v>0.21125826944588666</v>
      </c>
      <c r="AA89" s="1">
        <v>0.53444001384440387</v>
      </c>
      <c r="AB89" s="1">
        <v>0.23186513922619811</v>
      </c>
      <c r="AC89" s="1">
        <v>0.35980306096357895</v>
      </c>
      <c r="AD89" s="1">
        <v>0.48056078367002097</v>
      </c>
      <c r="AE89" s="1">
        <v>0.27221912981140983</v>
      </c>
      <c r="AF89" s="1">
        <v>0.45320468423736227</v>
      </c>
      <c r="AG89" s="1">
        <v>0.46235525073887995</v>
      </c>
      <c r="AH89" s="1">
        <v>0.46235525073887995</v>
      </c>
      <c r="AI89" s="1">
        <v>0</v>
      </c>
      <c r="AJ89" s="1">
        <v>0</v>
      </c>
      <c r="AK89" s="1">
        <v>0</v>
      </c>
      <c r="AL89" s="1">
        <v>0</v>
      </c>
      <c r="AM89" s="1">
        <v>0</v>
      </c>
      <c r="AN89" s="1">
        <v>0</v>
      </c>
      <c r="AO89" s="1">
        <v>0</v>
      </c>
      <c r="AP89" s="1">
        <v>0</v>
      </c>
      <c r="AQ89" s="1">
        <v>0</v>
      </c>
      <c r="AR89" s="1">
        <v>0</v>
      </c>
      <c r="AS89" s="1">
        <v>0</v>
      </c>
      <c r="AT89" s="1">
        <v>0</v>
      </c>
      <c r="AU89" s="1">
        <v>0</v>
      </c>
      <c r="AV89" s="1">
        <v>0</v>
      </c>
      <c r="AW89" s="1">
        <v>0</v>
      </c>
      <c r="AX89" s="1">
        <v>0</v>
      </c>
      <c r="AY89" s="1">
        <v>0</v>
      </c>
      <c r="AZ89" s="1">
        <v>0</v>
      </c>
      <c r="BA89" s="1">
        <v>0</v>
      </c>
      <c r="BB89" s="1">
        <v>0</v>
      </c>
    </row>
    <row r="90" spans="1:54" x14ac:dyDescent="0.25">
      <c r="A90" s="1">
        <v>0</v>
      </c>
      <c r="B90" s="1">
        <v>0</v>
      </c>
      <c r="C90" s="1">
        <v>0</v>
      </c>
      <c r="D90" s="1">
        <v>0</v>
      </c>
      <c r="E90" s="1">
        <v>0</v>
      </c>
      <c r="F90" s="1">
        <v>0</v>
      </c>
      <c r="G90" s="1">
        <v>0</v>
      </c>
      <c r="H90" s="1">
        <v>0</v>
      </c>
      <c r="I90" s="1">
        <v>0</v>
      </c>
      <c r="J90" s="1">
        <v>0</v>
      </c>
      <c r="K90" s="1">
        <v>0</v>
      </c>
      <c r="L90" s="1">
        <v>0</v>
      </c>
      <c r="M90" s="1">
        <v>0</v>
      </c>
      <c r="N90" s="1">
        <v>0</v>
      </c>
      <c r="O90" s="1">
        <v>0</v>
      </c>
      <c r="P90" s="1">
        <v>0</v>
      </c>
      <c r="Q90" s="1">
        <v>0</v>
      </c>
      <c r="R90" s="1">
        <v>0</v>
      </c>
      <c r="S90" s="1">
        <v>0</v>
      </c>
      <c r="T90" s="1">
        <v>0</v>
      </c>
      <c r="U90" s="1">
        <v>0</v>
      </c>
      <c r="V90" s="1">
        <v>0</v>
      </c>
      <c r="W90" s="1">
        <v>0</v>
      </c>
      <c r="X90" s="1">
        <v>0</v>
      </c>
      <c r="Y90" s="1">
        <v>0.14876047915778234</v>
      </c>
      <c r="Z90" s="1">
        <v>0.18289352655626456</v>
      </c>
      <c r="AA90" s="1">
        <v>0.68692999724705128</v>
      </c>
      <c r="AB90" s="1">
        <v>0.19940174420267165</v>
      </c>
      <c r="AC90" s="1">
        <v>0.40978334888735679</v>
      </c>
      <c r="AD90" s="1">
        <v>0.46542097125909532</v>
      </c>
      <c r="AE90" s="1">
        <v>0.23156644189706155</v>
      </c>
      <c r="AF90" s="1">
        <v>0.40978334888735679</v>
      </c>
      <c r="AG90" s="1">
        <v>0.53297285865962163</v>
      </c>
      <c r="AH90" s="1">
        <v>0.55941777796676551</v>
      </c>
      <c r="AI90" s="1">
        <v>0</v>
      </c>
      <c r="AJ90" s="1">
        <v>0</v>
      </c>
      <c r="AK90" s="1">
        <v>0</v>
      </c>
      <c r="AL90" s="1">
        <v>0</v>
      </c>
      <c r="AM90" s="1">
        <v>0</v>
      </c>
      <c r="AN90" s="1">
        <v>0</v>
      </c>
      <c r="AO90" s="1">
        <v>0</v>
      </c>
      <c r="AP90" s="1">
        <v>0</v>
      </c>
      <c r="AQ90" s="1">
        <v>0</v>
      </c>
      <c r="AR90" s="1">
        <v>0</v>
      </c>
      <c r="AS90" s="1">
        <v>0</v>
      </c>
      <c r="AT90" s="1">
        <v>0</v>
      </c>
      <c r="AU90" s="1">
        <v>0</v>
      </c>
      <c r="AV90" s="1">
        <v>0</v>
      </c>
      <c r="AW90" s="1">
        <v>0</v>
      </c>
      <c r="AX90" s="1">
        <v>0</v>
      </c>
      <c r="AY90" s="1">
        <v>0</v>
      </c>
      <c r="AZ90" s="1">
        <v>0</v>
      </c>
      <c r="BA90" s="1">
        <v>0</v>
      </c>
      <c r="BB90" s="1">
        <v>0</v>
      </c>
    </row>
    <row r="91" spans="1:54" x14ac:dyDescent="0.25">
      <c r="A91" s="1">
        <v>0</v>
      </c>
      <c r="B91" s="1">
        <v>0</v>
      </c>
      <c r="C91" s="1">
        <v>0</v>
      </c>
      <c r="D91" s="1">
        <v>0</v>
      </c>
      <c r="E91" s="1">
        <v>0</v>
      </c>
      <c r="F91" s="1">
        <v>0</v>
      </c>
      <c r="G91" s="1">
        <v>0</v>
      </c>
      <c r="H91" s="1">
        <v>0</v>
      </c>
      <c r="I91" s="1">
        <v>0</v>
      </c>
      <c r="J91" s="1">
        <v>0</v>
      </c>
      <c r="K91" s="1">
        <v>0</v>
      </c>
      <c r="L91" s="1">
        <v>0</v>
      </c>
      <c r="M91" s="1">
        <v>0</v>
      </c>
      <c r="N91" s="1">
        <v>0</v>
      </c>
      <c r="O91" s="1">
        <v>0</v>
      </c>
      <c r="P91" s="1">
        <v>0</v>
      </c>
      <c r="Q91" s="1">
        <v>0</v>
      </c>
      <c r="R91" s="1">
        <v>0</v>
      </c>
      <c r="S91" s="1">
        <v>0</v>
      </c>
      <c r="T91" s="1">
        <v>0</v>
      </c>
      <c r="U91" s="1">
        <v>0</v>
      </c>
      <c r="V91" s="1">
        <v>0</v>
      </c>
      <c r="W91" s="1">
        <v>0</v>
      </c>
      <c r="X91" s="1">
        <v>0</v>
      </c>
      <c r="Y91" s="1">
        <v>0.13809902979242028</v>
      </c>
      <c r="Z91" s="1">
        <v>0.21377329118061827</v>
      </c>
      <c r="AA91" s="1">
        <v>0.48652705440602251</v>
      </c>
      <c r="AB91" s="1">
        <v>0.24804937921702175</v>
      </c>
      <c r="AC91" s="1">
        <v>0.32056087944890921</v>
      </c>
      <c r="AD91" s="1">
        <v>0.48086638683892513</v>
      </c>
      <c r="AE91" s="1">
        <v>0.37613746543400284</v>
      </c>
      <c r="AF91" s="1">
        <v>0.40304623662365069</v>
      </c>
      <c r="AG91" s="1">
        <v>0.40304623662365069</v>
      </c>
      <c r="AH91" s="1">
        <v>0.40304623662365069</v>
      </c>
      <c r="AI91" s="1">
        <v>0.90570067594975434</v>
      </c>
      <c r="AJ91" s="1">
        <v>0.90570067594975434</v>
      </c>
      <c r="AK91" s="1">
        <v>0.70759822617871326</v>
      </c>
      <c r="AL91" s="1">
        <v>0.90570067594975434</v>
      </c>
      <c r="AM91" s="1">
        <v>0</v>
      </c>
      <c r="AN91" s="1">
        <v>0</v>
      </c>
      <c r="AO91" s="1">
        <v>0</v>
      </c>
      <c r="AP91" s="1">
        <v>0</v>
      </c>
      <c r="AQ91" s="1">
        <v>0</v>
      </c>
      <c r="AR91" s="1">
        <v>0</v>
      </c>
      <c r="AS91" s="1">
        <v>0</v>
      </c>
      <c r="AT91" s="1">
        <v>0</v>
      </c>
      <c r="AU91" s="1">
        <v>0</v>
      </c>
      <c r="AV91" s="1">
        <v>0</v>
      </c>
      <c r="AW91" s="1">
        <v>0</v>
      </c>
      <c r="AX91" s="1">
        <v>0</v>
      </c>
      <c r="AY91" s="1">
        <v>0</v>
      </c>
      <c r="AZ91" s="1">
        <v>0</v>
      </c>
      <c r="BA91" s="1">
        <v>0</v>
      </c>
      <c r="BB91" s="1">
        <v>0</v>
      </c>
    </row>
    <row r="92" spans="1:54" x14ac:dyDescent="0.25">
      <c r="A92" s="1">
        <v>0</v>
      </c>
      <c r="B92" s="1">
        <v>0</v>
      </c>
      <c r="C92" s="1">
        <v>0</v>
      </c>
      <c r="D92" s="1">
        <v>0</v>
      </c>
      <c r="E92" s="1">
        <v>0</v>
      </c>
      <c r="F92" s="1">
        <v>0</v>
      </c>
      <c r="G92" s="1">
        <v>0</v>
      </c>
      <c r="H92" s="1">
        <v>0</v>
      </c>
      <c r="I92" s="1">
        <v>0</v>
      </c>
      <c r="J92" s="1">
        <v>0</v>
      </c>
      <c r="K92" s="1">
        <v>0</v>
      </c>
      <c r="L92" s="1">
        <v>0</v>
      </c>
      <c r="M92" s="1">
        <v>0</v>
      </c>
      <c r="N92" s="1">
        <v>0</v>
      </c>
      <c r="O92" s="1">
        <v>0</v>
      </c>
      <c r="P92" s="1">
        <v>0</v>
      </c>
      <c r="Q92" s="1">
        <v>0</v>
      </c>
      <c r="R92" s="1">
        <v>0</v>
      </c>
      <c r="S92" s="1">
        <v>0</v>
      </c>
      <c r="T92" s="1">
        <v>0</v>
      </c>
      <c r="U92" s="1">
        <v>0</v>
      </c>
      <c r="V92" s="1">
        <v>0</v>
      </c>
      <c r="W92" s="1">
        <v>0</v>
      </c>
      <c r="X92" s="1">
        <v>0</v>
      </c>
      <c r="Y92" s="1">
        <v>0.97499999999999998</v>
      </c>
      <c r="Z92" s="1">
        <v>0.97499999999999998</v>
      </c>
      <c r="AA92" s="1">
        <v>1</v>
      </c>
      <c r="AB92" s="1">
        <v>1</v>
      </c>
      <c r="AC92" s="1">
        <v>0.14443111263111663</v>
      </c>
      <c r="AD92" s="1">
        <v>0.28214166026315857</v>
      </c>
      <c r="AE92" s="1">
        <v>0.16410695788772744</v>
      </c>
      <c r="AF92" s="1">
        <v>0.24975698642433519</v>
      </c>
      <c r="AG92" s="1">
        <v>0.28214166026315857</v>
      </c>
      <c r="AH92" s="1">
        <v>0.3277353540605783</v>
      </c>
      <c r="AI92" s="1">
        <v>0.3154302415353416</v>
      </c>
      <c r="AJ92" s="1">
        <v>0.30170966949328504</v>
      </c>
      <c r="AK92" s="1">
        <v>0.31998943597784679</v>
      </c>
      <c r="AL92" s="1">
        <v>0.40539401337025938</v>
      </c>
      <c r="AM92" s="1">
        <v>0</v>
      </c>
      <c r="AN92" s="1">
        <v>0</v>
      </c>
      <c r="AO92" s="1">
        <v>0</v>
      </c>
      <c r="AP92" s="1">
        <v>0</v>
      </c>
      <c r="AQ92" s="1">
        <v>0</v>
      </c>
      <c r="AR92" s="1">
        <v>0</v>
      </c>
      <c r="AS92" s="1">
        <v>0</v>
      </c>
      <c r="AT92" s="1">
        <v>0</v>
      </c>
      <c r="AU92" s="1">
        <v>0</v>
      </c>
      <c r="AV92" s="1">
        <v>0</v>
      </c>
      <c r="AW92" s="1">
        <v>0</v>
      </c>
      <c r="AX92" s="1">
        <v>0</v>
      </c>
      <c r="AY92" s="1">
        <v>0</v>
      </c>
      <c r="AZ92" s="1">
        <v>0</v>
      </c>
      <c r="BA92" s="1">
        <v>0</v>
      </c>
      <c r="BB92" s="1">
        <v>0</v>
      </c>
    </row>
    <row r="93" spans="1:54" x14ac:dyDescent="0.25">
      <c r="A93" s="1">
        <v>0</v>
      </c>
      <c r="B93" s="1">
        <v>0</v>
      </c>
      <c r="C93" s="1">
        <v>0</v>
      </c>
      <c r="D93" s="1">
        <v>0</v>
      </c>
      <c r="E93" s="1">
        <v>0</v>
      </c>
      <c r="F93" s="1">
        <v>0</v>
      </c>
      <c r="G93" s="1">
        <v>0</v>
      </c>
      <c r="H93" s="1">
        <v>0</v>
      </c>
      <c r="I93" s="1">
        <v>0</v>
      </c>
      <c r="J93" s="1">
        <v>0</v>
      </c>
      <c r="K93" s="1">
        <v>0</v>
      </c>
      <c r="L93" s="1">
        <v>0</v>
      </c>
      <c r="M93" s="1">
        <v>0</v>
      </c>
      <c r="N93" s="1">
        <v>0</v>
      </c>
      <c r="O93" s="1">
        <v>0</v>
      </c>
      <c r="P93" s="1">
        <v>0</v>
      </c>
      <c r="Q93" s="1">
        <v>0.97499999999999998</v>
      </c>
      <c r="R93" s="1">
        <v>0.97499999999999998</v>
      </c>
      <c r="S93" s="1">
        <v>1</v>
      </c>
      <c r="T93" s="1">
        <v>0.97499999999999998</v>
      </c>
      <c r="U93" s="1">
        <v>1</v>
      </c>
      <c r="V93" s="1">
        <v>0.97499999999999998</v>
      </c>
      <c r="W93" s="1">
        <v>0.97499999999999998</v>
      </c>
      <c r="X93" s="1">
        <v>1</v>
      </c>
      <c r="Y93" s="1">
        <v>1</v>
      </c>
      <c r="Z93" s="1">
        <v>0.97499999999999998</v>
      </c>
      <c r="AA93" s="1">
        <v>0</v>
      </c>
      <c r="AB93" s="1">
        <v>0</v>
      </c>
      <c r="AC93" s="1">
        <v>0.14479736042718971</v>
      </c>
      <c r="AD93" s="1">
        <v>0.20180544951185353</v>
      </c>
      <c r="AE93" s="1">
        <v>0.14141403665509888</v>
      </c>
      <c r="AF93" s="1">
        <v>0.24489320507875911</v>
      </c>
      <c r="AG93" s="1">
        <v>0.21178237382295806</v>
      </c>
      <c r="AH93" s="1">
        <v>0.27780679593548063</v>
      </c>
      <c r="AI93" s="1">
        <v>0.28414556547719583</v>
      </c>
      <c r="AJ93" s="1">
        <v>0.29805598259063215</v>
      </c>
      <c r="AK93" s="1">
        <v>0.28742125552869036</v>
      </c>
      <c r="AL93" s="1">
        <v>0.40436531575575652</v>
      </c>
      <c r="AM93" s="1">
        <v>0.97499999999999998</v>
      </c>
      <c r="AN93" s="1">
        <v>0.97499999999999998</v>
      </c>
      <c r="AO93" s="1">
        <v>1</v>
      </c>
      <c r="AP93" s="1">
        <v>0.97499999999999998</v>
      </c>
      <c r="AQ93" s="1">
        <v>0.97499999999999998</v>
      </c>
      <c r="AR93" s="1">
        <v>0</v>
      </c>
      <c r="AS93" s="1">
        <v>0</v>
      </c>
      <c r="AT93" s="1">
        <v>0</v>
      </c>
      <c r="AU93" s="1">
        <v>0</v>
      </c>
      <c r="AV93" s="1">
        <v>0</v>
      </c>
      <c r="AW93" s="1">
        <v>0</v>
      </c>
      <c r="AX93" s="1">
        <v>0</v>
      </c>
      <c r="AY93" s="1">
        <v>0</v>
      </c>
      <c r="AZ93" s="1">
        <v>0</v>
      </c>
      <c r="BA93" s="1">
        <v>0</v>
      </c>
      <c r="BB93" s="1">
        <v>0</v>
      </c>
    </row>
    <row r="94" spans="1:54" x14ac:dyDescent="0.25">
      <c r="A94" s="1">
        <v>0</v>
      </c>
      <c r="B94" s="1">
        <v>0</v>
      </c>
      <c r="C94" s="1">
        <v>0</v>
      </c>
      <c r="D94" s="1">
        <v>0</v>
      </c>
      <c r="E94" s="1">
        <v>0</v>
      </c>
      <c r="F94" s="1">
        <v>0</v>
      </c>
      <c r="G94" s="1">
        <v>0</v>
      </c>
      <c r="H94" s="1">
        <v>0</v>
      </c>
      <c r="I94" s="1">
        <v>0</v>
      </c>
      <c r="J94" s="1">
        <v>0</v>
      </c>
      <c r="K94" s="1">
        <v>0</v>
      </c>
      <c r="L94" s="1">
        <v>0</v>
      </c>
      <c r="M94" s="1">
        <v>0</v>
      </c>
      <c r="N94" s="1">
        <v>0</v>
      </c>
      <c r="O94" s="1">
        <v>0</v>
      </c>
      <c r="P94" s="1">
        <v>0</v>
      </c>
      <c r="Q94" s="1">
        <v>0</v>
      </c>
      <c r="R94" s="1">
        <v>0</v>
      </c>
      <c r="S94" s="1">
        <v>0</v>
      </c>
      <c r="T94" s="1">
        <v>0</v>
      </c>
      <c r="U94" s="1">
        <v>0</v>
      </c>
      <c r="V94" s="1">
        <v>0</v>
      </c>
      <c r="W94" s="1">
        <v>0</v>
      </c>
      <c r="X94" s="1">
        <v>0</v>
      </c>
      <c r="Y94" s="1">
        <v>0</v>
      </c>
      <c r="Z94" s="1">
        <v>0</v>
      </c>
      <c r="AA94" s="1">
        <v>0</v>
      </c>
      <c r="AB94" s="1">
        <v>0</v>
      </c>
      <c r="AC94" s="1">
        <v>0.14004785184193813</v>
      </c>
      <c r="AD94" s="1">
        <v>0.22729074297842233</v>
      </c>
      <c r="AE94" s="1">
        <v>0.16968835517140302</v>
      </c>
      <c r="AF94" s="1">
        <v>0.30170966949328504</v>
      </c>
      <c r="AG94" s="1">
        <v>0.25079484078291747</v>
      </c>
      <c r="AH94" s="1">
        <v>0.26942703267566648</v>
      </c>
      <c r="AI94" s="1">
        <v>0.31998943597784679</v>
      </c>
      <c r="AJ94" s="1">
        <v>0.3336256239402311</v>
      </c>
      <c r="AK94" s="1">
        <v>0.26478233248244587</v>
      </c>
      <c r="AL94" s="1">
        <v>0.37865991632920659</v>
      </c>
      <c r="AM94" s="1">
        <v>0</v>
      </c>
      <c r="AN94" s="1">
        <v>0</v>
      </c>
      <c r="AO94" s="1">
        <v>0</v>
      </c>
      <c r="AP94" s="1">
        <v>0</v>
      </c>
      <c r="AQ94" s="1">
        <v>1</v>
      </c>
      <c r="AR94" s="1">
        <v>1</v>
      </c>
      <c r="AS94" s="1">
        <v>0.97499999999999998</v>
      </c>
      <c r="AT94" s="1">
        <v>0.97499999999999998</v>
      </c>
      <c r="AU94" s="1">
        <v>1</v>
      </c>
      <c r="AV94" s="1">
        <v>0.97499999999999998</v>
      </c>
      <c r="AW94" s="1">
        <v>0.97499999999999998</v>
      </c>
      <c r="AX94" s="1">
        <v>0.97499999999999998</v>
      </c>
      <c r="AY94" s="1">
        <v>0.97499999999999998</v>
      </c>
      <c r="AZ94" s="1">
        <v>0.97499999999999998</v>
      </c>
      <c r="BA94" s="1">
        <v>0</v>
      </c>
      <c r="BB94" s="1">
        <v>0</v>
      </c>
    </row>
    <row r="95" spans="1:54" x14ac:dyDescent="0.25">
      <c r="A95" s="1">
        <v>0</v>
      </c>
      <c r="B95" s="1">
        <v>0</v>
      </c>
      <c r="C95" s="1">
        <v>0</v>
      </c>
      <c r="D95" s="1">
        <v>0</v>
      </c>
      <c r="E95" s="1">
        <v>0</v>
      </c>
      <c r="F95" s="1">
        <v>0</v>
      </c>
      <c r="G95" s="1">
        <v>0</v>
      </c>
      <c r="H95" s="1">
        <v>0</v>
      </c>
      <c r="I95" s="1">
        <v>0</v>
      </c>
      <c r="J95" s="1">
        <v>0</v>
      </c>
      <c r="K95" s="1">
        <v>0</v>
      </c>
      <c r="L95" s="1">
        <v>0</v>
      </c>
      <c r="M95" s="1">
        <v>0</v>
      </c>
      <c r="N95" s="1">
        <v>0</v>
      </c>
      <c r="O95" s="1">
        <v>0</v>
      </c>
      <c r="P95" s="1">
        <v>0</v>
      </c>
      <c r="Q95" s="1">
        <v>0</v>
      </c>
      <c r="R95" s="1">
        <v>0</v>
      </c>
      <c r="S95" s="1">
        <v>0</v>
      </c>
      <c r="T95" s="1">
        <v>0</v>
      </c>
      <c r="U95" s="1">
        <v>0</v>
      </c>
      <c r="V95" s="1">
        <v>0</v>
      </c>
      <c r="W95" s="1">
        <v>0</v>
      </c>
      <c r="X95" s="1">
        <v>0</v>
      </c>
      <c r="Y95" s="1">
        <v>0</v>
      </c>
      <c r="Z95" s="1">
        <v>0</v>
      </c>
      <c r="AA95" s="1">
        <v>0</v>
      </c>
      <c r="AB95" s="1">
        <v>0</v>
      </c>
      <c r="AC95" s="1">
        <v>0.19367005954466721</v>
      </c>
      <c r="AD95" s="1">
        <v>0.31735524004209958</v>
      </c>
      <c r="AE95" s="1">
        <v>0.13346573291396724</v>
      </c>
      <c r="AF95" s="1">
        <v>0.23624949427787767</v>
      </c>
      <c r="AG95" s="1">
        <v>0.19367005954466721</v>
      </c>
      <c r="AH95" s="1">
        <v>0.27736716567807518</v>
      </c>
      <c r="AI95" s="1">
        <v>0.36925416985180215</v>
      </c>
      <c r="AJ95" s="1">
        <v>0.25009768087184137</v>
      </c>
      <c r="AK95" s="1">
        <v>0.43224247980032837</v>
      </c>
      <c r="AL95" s="1">
        <v>0.57646577389683262</v>
      </c>
      <c r="AM95" s="1">
        <v>0</v>
      </c>
      <c r="AN95" s="1">
        <v>0</v>
      </c>
      <c r="AO95" s="1">
        <v>0</v>
      </c>
      <c r="AP95" s="1">
        <v>0</v>
      </c>
      <c r="AQ95" s="1">
        <v>0</v>
      </c>
      <c r="AR95" s="1">
        <v>0</v>
      </c>
      <c r="AS95" s="1">
        <v>0</v>
      </c>
      <c r="AT95" s="1">
        <v>0</v>
      </c>
      <c r="AU95" s="1">
        <v>0</v>
      </c>
      <c r="AV95" s="1">
        <v>0</v>
      </c>
      <c r="AW95" s="1">
        <v>0</v>
      </c>
      <c r="AX95" s="1">
        <v>0</v>
      </c>
      <c r="AY95" s="1">
        <v>0</v>
      </c>
      <c r="AZ95" s="1">
        <v>0</v>
      </c>
      <c r="BA95" s="1">
        <v>0</v>
      </c>
      <c r="BB95" s="1">
        <v>0</v>
      </c>
    </row>
    <row r="96" spans="1:54" x14ac:dyDescent="0.25">
      <c r="A96" s="1">
        <v>0</v>
      </c>
      <c r="B96" s="1">
        <v>0</v>
      </c>
      <c r="C96" s="1">
        <v>0</v>
      </c>
      <c r="D96" s="1">
        <v>0</v>
      </c>
      <c r="E96" s="1">
        <v>0</v>
      </c>
      <c r="F96" s="1">
        <v>0</v>
      </c>
      <c r="G96" s="1">
        <v>0</v>
      </c>
      <c r="H96" s="1">
        <v>0</v>
      </c>
      <c r="I96" s="1">
        <v>0</v>
      </c>
      <c r="J96" s="1">
        <v>0</v>
      </c>
      <c r="K96" s="1">
        <v>0</v>
      </c>
      <c r="L96" s="1">
        <v>0</v>
      </c>
      <c r="M96" s="1">
        <v>0</v>
      </c>
      <c r="N96" s="1">
        <v>0</v>
      </c>
      <c r="O96" s="1">
        <v>0</v>
      </c>
      <c r="P96" s="1">
        <v>0</v>
      </c>
      <c r="Q96" s="1">
        <v>0</v>
      </c>
      <c r="R96" s="1">
        <v>0</v>
      </c>
      <c r="S96" s="1">
        <v>0</v>
      </c>
      <c r="T96" s="1">
        <v>0</v>
      </c>
      <c r="U96" s="1">
        <v>0</v>
      </c>
      <c r="V96" s="1">
        <v>0</v>
      </c>
      <c r="W96" s="1">
        <v>0</v>
      </c>
      <c r="X96" s="1">
        <v>0</v>
      </c>
      <c r="Y96" s="1">
        <v>0</v>
      </c>
      <c r="Z96" s="1">
        <v>0</v>
      </c>
      <c r="AA96" s="1">
        <v>0</v>
      </c>
      <c r="AB96" s="1">
        <v>0</v>
      </c>
      <c r="AC96" s="1">
        <v>0.15388503379163354</v>
      </c>
      <c r="AD96" s="1">
        <v>0.22631316262996526</v>
      </c>
      <c r="AE96" s="1">
        <v>0.31429651698020811</v>
      </c>
      <c r="AF96" s="1">
        <v>0.27119768856212323</v>
      </c>
      <c r="AG96" s="1">
        <v>0.20300154718629027</v>
      </c>
      <c r="AH96" s="1">
        <v>0.35599909421334841</v>
      </c>
      <c r="AI96" s="1">
        <v>0.3900284426569951</v>
      </c>
      <c r="AJ96" s="1">
        <v>0.37019508262916689</v>
      </c>
      <c r="AK96" s="1">
        <v>0.50436854508801421</v>
      </c>
      <c r="AL96" s="1">
        <v>0.62929465489467784</v>
      </c>
      <c r="AM96" s="1">
        <v>1</v>
      </c>
      <c r="AN96" s="1">
        <v>1</v>
      </c>
      <c r="AO96" s="1">
        <v>0.97499999999999998</v>
      </c>
      <c r="AP96" s="1">
        <v>0.97499999999999998</v>
      </c>
      <c r="AQ96" s="1">
        <v>1</v>
      </c>
      <c r="AR96" s="1">
        <v>0</v>
      </c>
      <c r="AS96" s="1">
        <v>0</v>
      </c>
      <c r="AT96" s="1">
        <v>0</v>
      </c>
      <c r="AU96" s="1">
        <v>0</v>
      </c>
      <c r="AV96" s="1">
        <v>0</v>
      </c>
      <c r="AW96" s="1">
        <v>0</v>
      </c>
      <c r="AX96" s="1">
        <v>0</v>
      </c>
      <c r="AY96" s="1">
        <v>0</v>
      </c>
      <c r="AZ96" s="1">
        <v>0</v>
      </c>
      <c r="BA96" s="1">
        <v>0</v>
      </c>
      <c r="BB96" s="1">
        <v>0</v>
      </c>
    </row>
    <row r="97" spans="1:54" x14ac:dyDescent="0.25">
      <c r="A97" s="1">
        <v>0</v>
      </c>
      <c r="B97" s="1">
        <v>0</v>
      </c>
      <c r="C97" s="1">
        <v>0</v>
      </c>
      <c r="D97" s="1">
        <v>0</v>
      </c>
      <c r="E97" s="1">
        <v>0</v>
      </c>
      <c r="F97" s="1">
        <v>0</v>
      </c>
      <c r="G97" s="1">
        <v>0</v>
      </c>
      <c r="H97" s="1">
        <v>0</v>
      </c>
      <c r="I97" s="1">
        <v>0</v>
      </c>
      <c r="J97" s="1">
        <v>0</v>
      </c>
      <c r="K97" s="1">
        <v>0</v>
      </c>
      <c r="L97" s="1">
        <v>0</v>
      </c>
      <c r="M97" s="1">
        <v>0</v>
      </c>
      <c r="N97" s="1">
        <v>0</v>
      </c>
      <c r="O97" s="1">
        <v>0</v>
      </c>
      <c r="P97" s="1">
        <v>0</v>
      </c>
      <c r="Q97" s="1">
        <v>0</v>
      </c>
      <c r="R97" s="1">
        <v>0</v>
      </c>
      <c r="S97" s="1">
        <v>0</v>
      </c>
      <c r="T97" s="1">
        <v>0</v>
      </c>
      <c r="U97" s="1">
        <v>0</v>
      </c>
      <c r="V97" s="1">
        <v>0</v>
      </c>
      <c r="W97" s="1">
        <v>0</v>
      </c>
      <c r="X97" s="1">
        <v>0</v>
      </c>
      <c r="Y97" s="1">
        <v>0</v>
      </c>
      <c r="Z97" s="1">
        <v>0</v>
      </c>
      <c r="AA97" s="1">
        <v>0</v>
      </c>
      <c r="AB97" s="1">
        <v>0</v>
      </c>
      <c r="AC97" s="1">
        <v>0.31664060943913741</v>
      </c>
      <c r="AD97" s="1">
        <v>0.35774755441464423</v>
      </c>
      <c r="AE97" s="1">
        <v>0.227661889944486</v>
      </c>
      <c r="AF97" s="1">
        <v>0.31664060943913741</v>
      </c>
      <c r="AG97" s="1">
        <v>0.39724694922723947</v>
      </c>
      <c r="AH97" s="1">
        <v>0.31664060943913741</v>
      </c>
      <c r="AI97" s="1">
        <v>0.48036065822890972</v>
      </c>
      <c r="AJ97" s="1">
        <v>0.37473216610658389</v>
      </c>
      <c r="AK97" s="1">
        <v>0.37473216610658389</v>
      </c>
      <c r="AL97" s="1">
        <v>0.5137298295927506</v>
      </c>
      <c r="AM97" s="1">
        <v>0.9874208829065747</v>
      </c>
      <c r="AN97" s="1">
        <v>0.9874208829065747</v>
      </c>
      <c r="AO97" s="1">
        <v>0.841886116991581</v>
      </c>
      <c r="AP97" s="1">
        <v>0.841886116991581</v>
      </c>
      <c r="AQ97" s="1">
        <v>0.841886116991581</v>
      </c>
      <c r="AR97" s="1">
        <v>0</v>
      </c>
      <c r="AS97" s="1">
        <v>0</v>
      </c>
      <c r="AT97" s="1">
        <v>0</v>
      </c>
      <c r="AU97" s="1">
        <v>0</v>
      </c>
      <c r="AV97" s="1">
        <v>0</v>
      </c>
      <c r="AW97" s="1">
        <v>0</v>
      </c>
      <c r="AX97" s="1">
        <v>0</v>
      </c>
      <c r="AY97" s="1">
        <v>0</v>
      </c>
      <c r="AZ97" s="1">
        <v>0</v>
      </c>
      <c r="BA97" s="1">
        <v>0</v>
      </c>
      <c r="BB97" s="1">
        <v>0</v>
      </c>
    </row>
    <row r="98" spans="1:54" x14ac:dyDescent="0.25">
      <c r="A98" s="1">
        <v>0</v>
      </c>
      <c r="B98" s="1">
        <v>0</v>
      </c>
      <c r="C98" s="1">
        <v>0</v>
      </c>
      <c r="D98" s="1">
        <v>0</v>
      </c>
      <c r="E98" s="1">
        <v>0</v>
      </c>
      <c r="F98" s="1">
        <v>0</v>
      </c>
      <c r="G98" s="1">
        <v>0</v>
      </c>
      <c r="H98" s="1">
        <v>0</v>
      </c>
      <c r="I98" s="1">
        <v>0</v>
      </c>
      <c r="J98" s="1">
        <v>0</v>
      </c>
      <c r="K98" s="1">
        <v>0</v>
      </c>
      <c r="L98" s="1">
        <v>0</v>
      </c>
      <c r="M98" s="1">
        <v>0</v>
      </c>
      <c r="N98" s="1">
        <v>0</v>
      </c>
      <c r="O98" s="1">
        <v>0</v>
      </c>
      <c r="P98" s="1">
        <v>0</v>
      </c>
      <c r="Q98" s="1">
        <v>0</v>
      </c>
      <c r="R98" s="1">
        <v>0</v>
      </c>
      <c r="S98" s="1">
        <v>0</v>
      </c>
      <c r="T98" s="1">
        <v>0</v>
      </c>
      <c r="U98" s="1">
        <v>0</v>
      </c>
      <c r="V98" s="1">
        <v>0</v>
      </c>
      <c r="W98" s="1">
        <v>0</v>
      </c>
      <c r="X98" s="1">
        <v>0</v>
      </c>
      <c r="Y98" s="1">
        <v>0</v>
      </c>
      <c r="Z98" s="1">
        <v>0</v>
      </c>
      <c r="AA98" s="1">
        <v>0</v>
      </c>
      <c r="AB98" s="1">
        <v>0</v>
      </c>
      <c r="AC98" s="1">
        <v>0.64123457899767455</v>
      </c>
      <c r="AD98" s="1">
        <v>0.77722190449648831</v>
      </c>
      <c r="AE98" s="1">
        <v>0.77722190449648831</v>
      </c>
      <c r="AF98" s="1">
        <v>0.64123457899767455</v>
      </c>
      <c r="AG98" s="1">
        <v>0.64123457899767455</v>
      </c>
      <c r="AH98" s="1">
        <v>0.77722190449648831</v>
      </c>
      <c r="AI98" s="1">
        <v>0.55321961565964894</v>
      </c>
      <c r="AJ98" s="1">
        <v>0.46711280242266984</v>
      </c>
      <c r="AK98" s="1">
        <v>0.46711280242266984</v>
      </c>
      <c r="AL98" s="1">
        <v>0.42151284363725283</v>
      </c>
      <c r="AM98" s="1">
        <v>0.51202934534587197</v>
      </c>
      <c r="AN98" s="1">
        <v>0.39578455126667444</v>
      </c>
      <c r="AO98" s="1">
        <v>0.51202934534587197</v>
      </c>
      <c r="AP98" s="1">
        <v>0.6164220766855939</v>
      </c>
      <c r="AQ98" s="1">
        <v>0.56550156884615088</v>
      </c>
      <c r="AR98" s="1">
        <v>0.97499999999999998</v>
      </c>
      <c r="AS98" s="1">
        <v>0.97499999999999998</v>
      </c>
      <c r="AT98" s="1">
        <v>0.97499999999999998</v>
      </c>
      <c r="AU98" s="1">
        <v>0.97499999999999998</v>
      </c>
      <c r="AV98" s="1">
        <v>0.97499999999999998</v>
      </c>
      <c r="AW98" s="1">
        <v>0</v>
      </c>
      <c r="AX98" s="1">
        <v>0</v>
      </c>
      <c r="AY98" s="1">
        <v>0</v>
      </c>
      <c r="AZ98" s="1">
        <v>0</v>
      </c>
      <c r="BA98" s="1">
        <v>0</v>
      </c>
      <c r="BB98" s="1">
        <v>0</v>
      </c>
    </row>
    <row r="99" spans="1:54" x14ac:dyDescent="0.25">
      <c r="A99" s="1">
        <v>0</v>
      </c>
      <c r="B99" s="1">
        <v>0</v>
      </c>
      <c r="C99" s="1">
        <v>0</v>
      </c>
      <c r="D99" s="1">
        <v>0</v>
      </c>
      <c r="E99" s="1">
        <v>0</v>
      </c>
      <c r="F99" s="1">
        <v>0</v>
      </c>
      <c r="G99" s="1">
        <v>0</v>
      </c>
      <c r="H99" s="1">
        <v>0</v>
      </c>
      <c r="I99" s="1">
        <v>0</v>
      </c>
      <c r="J99" s="1">
        <v>0</v>
      </c>
      <c r="K99" s="1">
        <v>0</v>
      </c>
      <c r="L99" s="1">
        <v>0</v>
      </c>
      <c r="M99" s="1">
        <v>0</v>
      </c>
      <c r="N99" s="1">
        <v>0</v>
      </c>
      <c r="O99" s="1">
        <v>0</v>
      </c>
      <c r="P99" s="1">
        <v>0</v>
      </c>
      <c r="Q99" s="1">
        <v>0</v>
      </c>
      <c r="R99" s="1">
        <v>0</v>
      </c>
      <c r="S99" s="1">
        <v>0</v>
      </c>
      <c r="T99" s="1">
        <v>0</v>
      </c>
      <c r="U99" s="1">
        <v>0</v>
      </c>
      <c r="V99" s="1">
        <v>0</v>
      </c>
      <c r="W99" s="1">
        <v>0</v>
      </c>
      <c r="X99" s="1">
        <v>0</v>
      </c>
      <c r="Y99" s="1">
        <v>0</v>
      </c>
      <c r="Z99" s="1">
        <v>0</v>
      </c>
      <c r="AA99" s="1">
        <v>0</v>
      </c>
      <c r="AB99" s="1">
        <v>0</v>
      </c>
      <c r="AC99" s="1">
        <v>0.71641793611808868</v>
      </c>
      <c r="AD99" s="1">
        <v>0.52182375010498139</v>
      </c>
      <c r="AE99" s="1">
        <v>0.52182375010498139</v>
      </c>
      <c r="AF99" s="1">
        <v>0.52182375010498139</v>
      </c>
      <c r="AG99" s="1">
        <v>0.85336720036532743</v>
      </c>
      <c r="AH99" s="1">
        <v>0.71641793611808868</v>
      </c>
      <c r="AI99" s="1">
        <v>0.51789643644574124</v>
      </c>
      <c r="AJ99" s="1">
        <v>0.39350552793932225</v>
      </c>
      <c r="AK99" s="1">
        <v>0.30154040010756811</v>
      </c>
      <c r="AL99" s="1">
        <v>0.51789643644574124</v>
      </c>
      <c r="AM99" s="1">
        <v>0.61564560962135406</v>
      </c>
      <c r="AN99" s="1">
        <v>0.5217511182471144</v>
      </c>
      <c r="AO99" s="1">
        <v>0.36342398701698064</v>
      </c>
      <c r="AP99" s="1">
        <v>0.471659827654622</v>
      </c>
      <c r="AQ99" s="1">
        <v>0.36342398701698064</v>
      </c>
      <c r="AR99" s="1">
        <v>0</v>
      </c>
      <c r="AS99" s="1">
        <v>0</v>
      </c>
      <c r="AT99" s="1">
        <v>0</v>
      </c>
      <c r="AU99" s="1">
        <v>0</v>
      </c>
      <c r="AV99" s="1">
        <v>0</v>
      </c>
      <c r="AW99" s="1">
        <v>0</v>
      </c>
      <c r="AX99" s="1">
        <v>0</v>
      </c>
      <c r="AY99" s="1">
        <v>0</v>
      </c>
      <c r="AZ99" s="1">
        <v>0</v>
      </c>
      <c r="BA99" s="1">
        <v>0</v>
      </c>
      <c r="BB99" s="1">
        <v>0</v>
      </c>
    </row>
    <row r="100" spans="1:54" x14ac:dyDescent="0.25">
      <c r="A100" s="1">
        <v>0</v>
      </c>
      <c r="B100" s="1">
        <v>0</v>
      </c>
      <c r="C100" s="1">
        <v>0</v>
      </c>
      <c r="D100" s="1">
        <v>0</v>
      </c>
      <c r="E100" s="1">
        <v>0</v>
      </c>
      <c r="F100" s="1">
        <v>0</v>
      </c>
      <c r="G100" s="1">
        <v>0</v>
      </c>
      <c r="H100" s="1">
        <v>0</v>
      </c>
      <c r="I100" s="1">
        <v>0</v>
      </c>
      <c r="J100" s="1">
        <v>0</v>
      </c>
      <c r="K100" s="1">
        <v>0</v>
      </c>
      <c r="L100" s="1">
        <v>0</v>
      </c>
      <c r="M100" s="1">
        <v>0</v>
      </c>
      <c r="N100" s="1">
        <v>0</v>
      </c>
      <c r="O100" s="1">
        <v>0</v>
      </c>
      <c r="P100" s="1">
        <v>0</v>
      </c>
      <c r="Q100" s="1">
        <v>0</v>
      </c>
      <c r="R100" s="1">
        <v>0</v>
      </c>
      <c r="S100" s="1">
        <v>0</v>
      </c>
      <c r="T100" s="1">
        <v>0</v>
      </c>
      <c r="U100" s="1">
        <v>0</v>
      </c>
      <c r="V100" s="1">
        <v>0</v>
      </c>
      <c r="W100" s="1">
        <v>0</v>
      </c>
      <c r="X100" s="1">
        <v>0</v>
      </c>
      <c r="Y100" s="1">
        <v>0</v>
      </c>
      <c r="Z100" s="1">
        <v>0</v>
      </c>
      <c r="AA100" s="1">
        <v>0</v>
      </c>
      <c r="AB100" s="1">
        <v>0</v>
      </c>
      <c r="AC100" s="1">
        <v>0.60236463561647458</v>
      </c>
      <c r="AD100" s="1">
        <v>0.60236463561647458</v>
      </c>
      <c r="AE100" s="1">
        <v>0.60236463561647458</v>
      </c>
      <c r="AF100" s="1">
        <v>0.80587955031675573</v>
      </c>
      <c r="AG100" s="1">
        <v>0.60236463561647458</v>
      </c>
      <c r="AH100" s="1">
        <v>0.60236463561647458</v>
      </c>
      <c r="AI100" s="1">
        <v>0.39724694922723947</v>
      </c>
      <c r="AJ100" s="1">
        <v>0.27351519789242262</v>
      </c>
      <c r="AK100" s="1">
        <v>0.27351519789242262</v>
      </c>
      <c r="AL100" s="1">
        <v>0.43540034598853294</v>
      </c>
      <c r="AM100" s="1">
        <v>0.49387682180625614</v>
      </c>
      <c r="AN100" s="1">
        <v>0.68694295554296847</v>
      </c>
      <c r="AO100" s="1">
        <v>0.40703743227867717</v>
      </c>
      <c r="AP100" s="1">
        <v>0.40703743227867717</v>
      </c>
      <c r="AQ100" s="1">
        <v>0.31219030728623531</v>
      </c>
      <c r="AR100" s="1">
        <v>0</v>
      </c>
      <c r="AS100" s="1">
        <v>0</v>
      </c>
      <c r="AT100" s="1">
        <v>0</v>
      </c>
      <c r="AU100" s="1">
        <v>0</v>
      </c>
      <c r="AV100" s="1">
        <v>0</v>
      </c>
      <c r="AW100" s="1">
        <v>0</v>
      </c>
      <c r="AX100" s="1">
        <v>0</v>
      </c>
      <c r="AY100" s="1">
        <v>0</v>
      </c>
      <c r="AZ100" s="1">
        <v>0</v>
      </c>
      <c r="BA100" s="1">
        <v>0</v>
      </c>
      <c r="BB100" s="1">
        <v>0</v>
      </c>
    </row>
    <row r="101" spans="1:54" x14ac:dyDescent="0.25">
      <c r="A101" s="1">
        <v>0</v>
      </c>
      <c r="B101" s="1">
        <v>0</v>
      </c>
      <c r="C101" s="1">
        <v>0</v>
      </c>
      <c r="D101" s="1">
        <v>0</v>
      </c>
      <c r="E101" s="1">
        <v>0</v>
      </c>
      <c r="F101" s="1">
        <v>0</v>
      </c>
      <c r="G101" s="1">
        <v>0</v>
      </c>
      <c r="H101" s="1">
        <v>0</v>
      </c>
      <c r="I101" s="1">
        <v>0</v>
      </c>
      <c r="J101" s="1">
        <v>0</v>
      </c>
      <c r="K101" s="1">
        <v>0</v>
      </c>
      <c r="L101" s="1">
        <v>0</v>
      </c>
      <c r="M101" s="1">
        <v>0</v>
      </c>
      <c r="N101" s="1">
        <v>0</v>
      </c>
      <c r="O101" s="1">
        <v>0</v>
      </c>
      <c r="P101" s="1">
        <v>0</v>
      </c>
      <c r="Q101" s="1">
        <v>0</v>
      </c>
      <c r="R101" s="1">
        <v>0</v>
      </c>
      <c r="S101" s="1">
        <v>0</v>
      </c>
      <c r="T101" s="1">
        <v>0</v>
      </c>
      <c r="U101" s="1">
        <v>0</v>
      </c>
      <c r="V101" s="1">
        <v>0</v>
      </c>
      <c r="W101" s="1">
        <v>0</v>
      </c>
      <c r="X101" s="1">
        <v>0</v>
      </c>
      <c r="Y101" s="1">
        <v>0</v>
      </c>
      <c r="Z101" s="1">
        <v>0</v>
      </c>
      <c r="AA101" s="1">
        <v>0</v>
      </c>
      <c r="AB101" s="1">
        <v>0</v>
      </c>
      <c r="AC101" s="1">
        <v>0.841886116991581</v>
      </c>
      <c r="AD101" s="1">
        <v>0.841886116991581</v>
      </c>
      <c r="AE101" s="1">
        <v>0.841886116991581</v>
      </c>
      <c r="AF101" s="1">
        <v>0.841886116991581</v>
      </c>
      <c r="AG101" s="1">
        <v>0.841886116991581</v>
      </c>
      <c r="AH101" s="1">
        <v>0.841886116991581</v>
      </c>
      <c r="AI101" s="1">
        <v>0.36342398701698064</v>
      </c>
      <c r="AJ101" s="1">
        <v>0.36342398701698064</v>
      </c>
      <c r="AK101" s="1">
        <v>0.5217511182471144</v>
      </c>
      <c r="AL101" s="1">
        <v>0.5217511182471144</v>
      </c>
      <c r="AM101" s="1">
        <v>0.39578455126667444</v>
      </c>
      <c r="AN101" s="1">
        <v>0.56550156884615088</v>
      </c>
      <c r="AO101" s="1">
        <v>0.45565308189150588</v>
      </c>
      <c r="AP101" s="1">
        <v>0.51202934534587197</v>
      </c>
      <c r="AQ101" s="1">
        <v>0.45565308189150588</v>
      </c>
      <c r="AR101" s="1">
        <v>0</v>
      </c>
      <c r="AS101" s="1">
        <v>0</v>
      </c>
      <c r="AT101" s="1">
        <v>0</v>
      </c>
      <c r="AU101" s="1">
        <v>0</v>
      </c>
      <c r="AV101" s="1">
        <v>0</v>
      </c>
      <c r="AW101" s="1">
        <v>0</v>
      </c>
      <c r="AX101" s="1">
        <v>0</v>
      </c>
      <c r="AY101" s="1">
        <v>0</v>
      </c>
      <c r="AZ101" s="1">
        <v>0</v>
      </c>
      <c r="BA101" s="1">
        <v>0</v>
      </c>
      <c r="BB101" s="1">
        <v>0</v>
      </c>
    </row>
    <row r="102" spans="1:54" x14ac:dyDescent="0.25">
      <c r="A102" s="1">
        <v>0</v>
      </c>
      <c r="B102" s="1">
        <v>0</v>
      </c>
      <c r="C102" s="1">
        <v>0</v>
      </c>
      <c r="D102" s="1">
        <v>0</v>
      </c>
      <c r="E102" s="1">
        <v>0</v>
      </c>
      <c r="F102" s="1">
        <v>0</v>
      </c>
      <c r="G102" s="1">
        <v>0</v>
      </c>
      <c r="H102" s="1">
        <v>0</v>
      </c>
      <c r="I102" s="1">
        <v>0</v>
      </c>
      <c r="J102" s="1">
        <v>0</v>
      </c>
      <c r="K102" s="1">
        <v>0</v>
      </c>
      <c r="L102" s="1">
        <v>0</v>
      </c>
      <c r="M102" s="1">
        <v>0</v>
      </c>
      <c r="N102" s="1">
        <v>0</v>
      </c>
      <c r="O102" s="1">
        <v>0</v>
      </c>
      <c r="P102" s="1">
        <v>0</v>
      </c>
      <c r="Q102" s="1">
        <v>0</v>
      </c>
      <c r="R102" s="1">
        <v>0</v>
      </c>
      <c r="S102" s="1">
        <v>0</v>
      </c>
      <c r="T102" s="1">
        <v>0</v>
      </c>
      <c r="U102" s="1">
        <v>0</v>
      </c>
      <c r="V102" s="1">
        <v>0</v>
      </c>
      <c r="W102" s="1">
        <v>0</v>
      </c>
      <c r="X102" s="1">
        <v>0</v>
      </c>
      <c r="Y102" s="1">
        <v>0</v>
      </c>
      <c r="Z102" s="1">
        <v>0</v>
      </c>
      <c r="AA102" s="1">
        <v>0</v>
      </c>
      <c r="AB102" s="1">
        <v>0</v>
      </c>
      <c r="AC102" s="1">
        <v>0.52182375010498139</v>
      </c>
      <c r="AD102" s="1">
        <v>0.52182375010498139</v>
      </c>
      <c r="AE102" s="1">
        <v>0.71641793611808868</v>
      </c>
      <c r="AF102" s="1">
        <v>0.52182375010498139</v>
      </c>
      <c r="AG102" s="1">
        <v>0.71641793611808868</v>
      </c>
      <c r="AH102" s="1">
        <v>0.52182375010498139</v>
      </c>
      <c r="AI102" s="1">
        <v>0.33731086402424415</v>
      </c>
      <c r="AJ102" s="1">
        <v>0.24289834684562672</v>
      </c>
      <c r="AK102" s="1">
        <v>0.29158692427355204</v>
      </c>
      <c r="AL102" s="1">
        <v>0.42258306004437918</v>
      </c>
      <c r="AM102" s="1">
        <v>0.43703072623681427</v>
      </c>
      <c r="AN102" s="1">
        <v>0.57265603696350542</v>
      </c>
      <c r="AO102" s="1">
        <v>0.33588913753712069</v>
      </c>
      <c r="AP102" s="1">
        <v>0.43703072623681427</v>
      </c>
      <c r="AQ102" s="1">
        <v>0.43703072623681427</v>
      </c>
      <c r="AR102" s="1">
        <v>0.97499999999999998</v>
      </c>
      <c r="AS102" s="1">
        <v>1</v>
      </c>
      <c r="AT102" s="1">
        <v>1</v>
      </c>
      <c r="AU102" s="1">
        <v>0.97499999999999998</v>
      </c>
      <c r="AV102" s="1">
        <v>0.97499999999999998</v>
      </c>
      <c r="AW102" s="1">
        <v>0</v>
      </c>
      <c r="AX102" s="1">
        <v>0</v>
      </c>
      <c r="AY102" s="1">
        <v>0</v>
      </c>
      <c r="AZ102" s="1">
        <v>0</v>
      </c>
      <c r="BA102" s="1">
        <v>0</v>
      </c>
      <c r="BB102" s="1">
        <v>0</v>
      </c>
    </row>
    <row r="103" spans="1:54" x14ac:dyDescent="0.25">
      <c r="A103" s="1">
        <v>0</v>
      </c>
      <c r="B103" s="1">
        <v>0</v>
      </c>
      <c r="C103" s="1">
        <v>0</v>
      </c>
      <c r="D103" s="1">
        <v>0</v>
      </c>
      <c r="E103" s="1">
        <v>0</v>
      </c>
      <c r="F103" s="1">
        <v>0</v>
      </c>
      <c r="G103" s="1">
        <v>0</v>
      </c>
      <c r="H103" s="1">
        <v>0</v>
      </c>
      <c r="I103" s="1">
        <v>0</v>
      </c>
      <c r="J103" s="1">
        <v>0</v>
      </c>
      <c r="K103" s="1">
        <v>0</v>
      </c>
      <c r="L103" s="1">
        <v>0</v>
      </c>
      <c r="M103" s="1">
        <v>0</v>
      </c>
      <c r="N103" s="1">
        <v>0</v>
      </c>
      <c r="O103" s="1">
        <v>0</v>
      </c>
      <c r="P103" s="1">
        <v>0</v>
      </c>
      <c r="Q103" s="1">
        <v>0</v>
      </c>
      <c r="R103" s="1">
        <v>0</v>
      </c>
      <c r="S103" s="1">
        <v>0</v>
      </c>
      <c r="T103" s="1">
        <v>0</v>
      </c>
      <c r="U103" s="1">
        <v>0</v>
      </c>
      <c r="V103" s="1">
        <v>0</v>
      </c>
      <c r="W103" s="1">
        <v>0</v>
      </c>
      <c r="X103" s="1">
        <v>0</v>
      </c>
      <c r="Y103" s="1">
        <v>0</v>
      </c>
      <c r="Z103" s="1">
        <v>0</v>
      </c>
      <c r="AA103" s="1">
        <v>0</v>
      </c>
      <c r="AB103" s="1">
        <v>0</v>
      </c>
      <c r="AC103" s="1">
        <v>0.70759822617871326</v>
      </c>
      <c r="AD103" s="1">
        <v>0.70759822617871326</v>
      </c>
      <c r="AE103" s="1">
        <v>0.90570067594975434</v>
      </c>
      <c r="AF103" s="1">
        <v>0.90570067594975434</v>
      </c>
      <c r="AG103" s="1">
        <v>0.90570067594975434</v>
      </c>
      <c r="AH103" s="1">
        <v>0.90570067594975434</v>
      </c>
      <c r="AI103" s="1">
        <v>0.61201606974031808</v>
      </c>
      <c r="AJ103" s="1">
        <v>0.33731086402424415</v>
      </c>
      <c r="AK103" s="1">
        <v>0.33731086402424415</v>
      </c>
      <c r="AL103" s="1">
        <v>0.7133274518680599</v>
      </c>
      <c r="AM103" s="1">
        <v>0.49387682180625614</v>
      </c>
      <c r="AN103" s="1">
        <v>0.45128801781668582</v>
      </c>
      <c r="AO103" s="1">
        <v>0.31219030728623531</v>
      </c>
      <c r="AP103" s="1">
        <v>0.36082845445927214</v>
      </c>
      <c r="AQ103" s="1">
        <v>0.57479365044615083</v>
      </c>
      <c r="AR103" s="1">
        <v>0.97499999999999998</v>
      </c>
      <c r="AS103" s="1">
        <v>0.97499999999999998</v>
      </c>
      <c r="AT103" s="1">
        <v>0.97499999999999998</v>
      </c>
      <c r="AU103" s="1">
        <v>1</v>
      </c>
      <c r="AV103" s="1">
        <v>1</v>
      </c>
      <c r="AW103" s="1">
        <v>0</v>
      </c>
      <c r="AX103" s="1">
        <v>0</v>
      </c>
      <c r="AY103" s="1">
        <v>0</v>
      </c>
      <c r="AZ103" s="1">
        <v>0</v>
      </c>
      <c r="BA103" s="1">
        <v>0</v>
      </c>
      <c r="BB103" s="1">
        <v>0</v>
      </c>
    </row>
    <row r="104" spans="1:54" x14ac:dyDescent="0.25">
      <c r="A104" s="1">
        <v>0</v>
      </c>
      <c r="B104" s="1">
        <v>0</v>
      </c>
      <c r="C104" s="1">
        <v>0</v>
      </c>
      <c r="D104" s="1">
        <v>0</v>
      </c>
      <c r="E104" s="1">
        <v>0</v>
      </c>
      <c r="F104" s="1">
        <v>0</v>
      </c>
      <c r="G104" s="1">
        <v>0</v>
      </c>
      <c r="H104" s="1">
        <v>0</v>
      </c>
      <c r="I104" s="1">
        <v>0</v>
      </c>
      <c r="J104" s="1">
        <v>0</v>
      </c>
      <c r="K104" s="1">
        <v>0</v>
      </c>
      <c r="L104" s="1">
        <v>0</v>
      </c>
      <c r="M104" s="1">
        <v>0</v>
      </c>
      <c r="N104" s="1">
        <v>0</v>
      </c>
      <c r="O104" s="1">
        <v>0</v>
      </c>
      <c r="P104" s="1">
        <v>0</v>
      </c>
      <c r="Q104" s="1">
        <v>0</v>
      </c>
      <c r="R104" s="1">
        <v>0</v>
      </c>
      <c r="S104" s="1">
        <v>0</v>
      </c>
      <c r="T104" s="1">
        <v>0</v>
      </c>
      <c r="U104" s="1">
        <v>0</v>
      </c>
      <c r="V104" s="1">
        <v>0</v>
      </c>
      <c r="W104" s="1">
        <v>0</v>
      </c>
      <c r="X104" s="1">
        <v>0</v>
      </c>
      <c r="Y104" s="1">
        <v>0</v>
      </c>
      <c r="Z104" s="1">
        <v>0</v>
      </c>
      <c r="AA104" s="1">
        <v>0</v>
      </c>
      <c r="AB104" s="1">
        <v>0</v>
      </c>
      <c r="AC104" s="1">
        <v>0.64123457899767455</v>
      </c>
      <c r="AD104" s="1">
        <v>0.45925812643990049</v>
      </c>
      <c r="AE104" s="1">
        <v>0.45925812643990049</v>
      </c>
      <c r="AF104" s="1">
        <v>0.45925812643990049</v>
      </c>
      <c r="AG104" s="1">
        <v>0.45925812643990049</v>
      </c>
      <c r="AH104" s="1">
        <v>0.45925812643990049</v>
      </c>
      <c r="AI104" s="1">
        <v>0.45925812643990049</v>
      </c>
      <c r="AJ104" s="1">
        <v>0.45925812643990049</v>
      </c>
      <c r="AK104" s="1">
        <v>0.45925812643990049</v>
      </c>
      <c r="AL104" s="1">
        <v>0.45925812643990049</v>
      </c>
      <c r="AM104" s="1">
        <v>0.31590342311258235</v>
      </c>
      <c r="AN104" s="1">
        <v>0.34175902150119741</v>
      </c>
      <c r="AO104" s="1">
        <v>0.20879827174915344</v>
      </c>
      <c r="AP104" s="1">
        <v>0.28092159309524112</v>
      </c>
      <c r="AQ104" s="1">
        <v>0.27207591211577098</v>
      </c>
      <c r="AR104" s="1">
        <v>0.31590342311258235</v>
      </c>
      <c r="AS104" s="1">
        <v>0.28972554525267524</v>
      </c>
      <c r="AT104" s="1">
        <v>0.56326110024933751</v>
      </c>
      <c r="AU104" s="1">
        <v>0.52356775207952655</v>
      </c>
      <c r="AV104" s="1">
        <v>0.49140756821423803</v>
      </c>
      <c r="AW104" s="1">
        <v>0</v>
      </c>
      <c r="AX104" s="1">
        <v>0</v>
      </c>
      <c r="AY104" s="1">
        <v>0</v>
      </c>
      <c r="AZ104" s="1">
        <v>0</v>
      </c>
      <c r="BA104" s="1">
        <v>0</v>
      </c>
      <c r="BB104" s="1">
        <v>0</v>
      </c>
    </row>
    <row r="105" spans="1:54" x14ac:dyDescent="0.25">
      <c r="A105" s="1">
        <v>0</v>
      </c>
      <c r="B105" s="1">
        <v>0</v>
      </c>
      <c r="C105" s="1">
        <v>0</v>
      </c>
      <c r="D105" s="1">
        <v>0</v>
      </c>
      <c r="E105" s="1">
        <v>0</v>
      </c>
      <c r="F105" s="1">
        <v>0</v>
      </c>
      <c r="G105" s="1">
        <v>0</v>
      </c>
      <c r="H105" s="1">
        <v>0</v>
      </c>
      <c r="I105" s="1">
        <v>0</v>
      </c>
      <c r="J105" s="1">
        <v>0</v>
      </c>
      <c r="K105" s="1">
        <v>0</v>
      </c>
      <c r="L105" s="1">
        <v>0</v>
      </c>
      <c r="M105" s="1">
        <v>0</v>
      </c>
      <c r="N105" s="1">
        <v>0</v>
      </c>
      <c r="O105" s="1">
        <v>0</v>
      </c>
      <c r="P105" s="1">
        <v>0</v>
      </c>
      <c r="Q105" s="1">
        <v>0</v>
      </c>
      <c r="R105" s="1">
        <v>0</v>
      </c>
      <c r="S105" s="1">
        <v>0</v>
      </c>
      <c r="T105" s="1">
        <v>0</v>
      </c>
      <c r="U105" s="1">
        <v>0</v>
      </c>
      <c r="V105" s="1">
        <v>0</v>
      </c>
      <c r="W105" s="1">
        <v>0</v>
      </c>
      <c r="X105" s="1">
        <v>0</v>
      </c>
      <c r="Y105" s="1">
        <v>0</v>
      </c>
      <c r="Z105" s="1">
        <v>0</v>
      </c>
      <c r="AA105" s="1">
        <v>0</v>
      </c>
      <c r="AB105" s="1">
        <v>0</v>
      </c>
      <c r="AC105" s="1">
        <v>0.45925812643990049</v>
      </c>
      <c r="AD105" s="1">
        <v>0.45925812643990049</v>
      </c>
      <c r="AE105" s="1">
        <v>0.45925812643990049</v>
      </c>
      <c r="AF105" s="1">
        <v>0.45925812643990049</v>
      </c>
      <c r="AG105" s="1">
        <v>0.45925812643990049</v>
      </c>
      <c r="AH105" s="1">
        <v>0.45925812643990049</v>
      </c>
      <c r="AI105" s="1">
        <v>0.45925812643990049</v>
      </c>
      <c r="AJ105" s="1">
        <v>0.45925812643990049</v>
      </c>
      <c r="AK105" s="1">
        <v>0.45925812643990049</v>
      </c>
      <c r="AL105" s="1">
        <v>0.45925812643990049</v>
      </c>
      <c r="AM105" s="1">
        <v>0.23958104198766028</v>
      </c>
      <c r="AN105" s="1">
        <v>0.23530427975992962</v>
      </c>
      <c r="AO105" s="1">
        <v>0.18148068433719389</v>
      </c>
      <c r="AP105" s="1">
        <v>0.24598900220122699</v>
      </c>
      <c r="AQ105" s="1">
        <v>0.24549379535137339</v>
      </c>
      <c r="AR105" s="1">
        <v>0.32374484196594233</v>
      </c>
      <c r="AS105" s="1">
        <v>0.2741721214905124</v>
      </c>
      <c r="AT105" s="1">
        <v>0.5246867109342217</v>
      </c>
      <c r="AU105" s="1">
        <v>0.52366423437140863</v>
      </c>
      <c r="AV105" s="1">
        <v>0.47031354319507823</v>
      </c>
      <c r="AW105" s="1">
        <v>0.9874208829065747</v>
      </c>
      <c r="AX105" s="1">
        <v>0.9874208829065747</v>
      </c>
      <c r="AY105" s="1">
        <v>0.841886116991581</v>
      </c>
      <c r="AZ105" s="1">
        <v>0.841886116991581</v>
      </c>
      <c r="BA105" s="1">
        <v>0</v>
      </c>
      <c r="BB105" s="1">
        <v>0</v>
      </c>
    </row>
    <row r="106" spans="1:54" x14ac:dyDescent="0.25">
      <c r="A106" s="1">
        <v>0</v>
      </c>
      <c r="B106" s="1">
        <v>0</v>
      </c>
      <c r="C106" s="1">
        <v>0</v>
      </c>
      <c r="D106" s="1">
        <v>0</v>
      </c>
      <c r="E106" s="1">
        <v>0</v>
      </c>
      <c r="F106" s="1">
        <v>0</v>
      </c>
      <c r="G106" s="1">
        <v>0</v>
      </c>
      <c r="H106" s="1">
        <v>0</v>
      </c>
      <c r="I106" s="1">
        <v>0</v>
      </c>
      <c r="J106" s="1">
        <v>0</v>
      </c>
      <c r="K106" s="1">
        <v>0</v>
      </c>
      <c r="L106" s="1">
        <v>0</v>
      </c>
      <c r="M106" s="1">
        <v>0</v>
      </c>
      <c r="N106" s="1">
        <v>0</v>
      </c>
      <c r="O106" s="1">
        <v>0</v>
      </c>
      <c r="P106" s="1">
        <v>0</v>
      </c>
      <c r="Q106" s="1">
        <v>0</v>
      </c>
      <c r="R106" s="1">
        <v>0</v>
      </c>
      <c r="S106" s="1">
        <v>0</v>
      </c>
      <c r="T106" s="1">
        <v>0</v>
      </c>
      <c r="U106" s="1">
        <v>0</v>
      </c>
      <c r="V106" s="1">
        <v>0</v>
      </c>
      <c r="W106" s="1">
        <v>0</v>
      </c>
      <c r="X106" s="1">
        <v>0</v>
      </c>
      <c r="Y106" s="1">
        <v>0</v>
      </c>
      <c r="Z106" s="1">
        <v>0</v>
      </c>
      <c r="AA106" s="1">
        <v>0</v>
      </c>
      <c r="AB106" s="1">
        <v>0</v>
      </c>
      <c r="AC106" s="1">
        <v>0</v>
      </c>
      <c r="AD106" s="1">
        <v>0</v>
      </c>
      <c r="AE106" s="1">
        <v>0</v>
      </c>
      <c r="AF106" s="1">
        <v>0</v>
      </c>
      <c r="AG106" s="1">
        <v>0</v>
      </c>
      <c r="AH106" s="1">
        <v>0</v>
      </c>
      <c r="AI106" s="1">
        <v>0</v>
      </c>
      <c r="AJ106" s="1">
        <v>0</v>
      </c>
      <c r="AK106" s="1">
        <v>0</v>
      </c>
      <c r="AL106" s="1">
        <v>0</v>
      </c>
      <c r="AM106" s="1">
        <v>0.29199749393622509</v>
      </c>
      <c r="AN106" s="1">
        <v>0.2212705978493601</v>
      </c>
      <c r="AO106" s="1">
        <v>0.18289896281994156</v>
      </c>
      <c r="AP106" s="1">
        <v>0.27552897432717005</v>
      </c>
      <c r="AQ106" s="1">
        <v>0.23390186974166083</v>
      </c>
      <c r="AR106" s="1">
        <v>0.39300924192798314</v>
      </c>
      <c r="AS106" s="1">
        <v>0.32059663505114644</v>
      </c>
      <c r="AT106" s="1">
        <v>0.52224852846801806</v>
      </c>
      <c r="AU106" s="1">
        <v>0.53763633715162751</v>
      </c>
      <c r="AV106" s="1">
        <v>0.48741286346068069</v>
      </c>
      <c r="AW106" s="1">
        <v>0</v>
      </c>
      <c r="AX106" s="1">
        <v>0</v>
      </c>
      <c r="AY106" s="1">
        <v>0</v>
      </c>
      <c r="AZ106" s="1">
        <v>0</v>
      </c>
      <c r="BA106" s="1">
        <v>0</v>
      </c>
      <c r="BB106" s="1">
        <v>0</v>
      </c>
    </row>
    <row r="107" spans="1:54" x14ac:dyDescent="0.25">
      <c r="A107" s="1">
        <v>0</v>
      </c>
      <c r="B107" s="1">
        <v>0</v>
      </c>
      <c r="C107" s="1">
        <v>0</v>
      </c>
      <c r="D107" s="1">
        <v>0</v>
      </c>
      <c r="E107" s="1">
        <v>0</v>
      </c>
      <c r="F107" s="1">
        <v>0</v>
      </c>
      <c r="G107" s="1">
        <v>0</v>
      </c>
      <c r="H107" s="1">
        <v>0</v>
      </c>
      <c r="I107" s="1">
        <v>0</v>
      </c>
      <c r="J107" s="1">
        <v>0</v>
      </c>
      <c r="K107" s="1">
        <v>0</v>
      </c>
      <c r="L107" s="1">
        <v>0</v>
      </c>
      <c r="M107" s="1">
        <v>0</v>
      </c>
      <c r="N107" s="1">
        <v>0</v>
      </c>
      <c r="O107" s="1">
        <v>0</v>
      </c>
      <c r="P107" s="1">
        <v>0</v>
      </c>
      <c r="Q107" s="1">
        <v>0</v>
      </c>
      <c r="R107" s="1">
        <v>0</v>
      </c>
      <c r="S107" s="1">
        <v>0</v>
      </c>
      <c r="T107" s="1">
        <v>0</v>
      </c>
      <c r="U107" s="1">
        <v>0</v>
      </c>
      <c r="V107" s="1">
        <v>0</v>
      </c>
      <c r="W107" s="1">
        <v>0</v>
      </c>
      <c r="X107" s="1">
        <v>0</v>
      </c>
      <c r="Y107" s="1">
        <v>0</v>
      </c>
      <c r="Z107" s="1">
        <v>0</v>
      </c>
      <c r="AA107" s="1">
        <v>0</v>
      </c>
      <c r="AB107" s="1">
        <v>0</v>
      </c>
      <c r="AC107" s="1">
        <v>0</v>
      </c>
      <c r="AD107" s="1">
        <v>0</v>
      </c>
      <c r="AE107" s="1">
        <v>0</v>
      </c>
      <c r="AF107" s="1">
        <v>0</v>
      </c>
      <c r="AG107" s="1">
        <v>0</v>
      </c>
      <c r="AH107" s="1">
        <v>0</v>
      </c>
      <c r="AI107" s="1">
        <v>0</v>
      </c>
      <c r="AJ107" s="1">
        <v>0</v>
      </c>
      <c r="AK107" s="1">
        <v>0</v>
      </c>
      <c r="AL107" s="1">
        <v>0</v>
      </c>
      <c r="AM107" s="1">
        <v>0.34893888864838063</v>
      </c>
      <c r="AN107" s="1">
        <v>0.3579102738203912</v>
      </c>
      <c r="AO107" s="1">
        <v>0.29431021109081845</v>
      </c>
      <c r="AP107" s="1">
        <v>0.27576044481254192</v>
      </c>
      <c r="AQ107" s="1">
        <v>0.37574900941654876</v>
      </c>
      <c r="AR107" s="1">
        <v>0.42849293816688361</v>
      </c>
      <c r="AS107" s="1">
        <v>0.42849293816688361</v>
      </c>
      <c r="AT107" s="1">
        <v>0.62153807929219251</v>
      </c>
      <c r="AU107" s="1">
        <v>0.60528389863104781</v>
      </c>
      <c r="AV107" s="1">
        <v>0.54761038780182236</v>
      </c>
      <c r="AW107" s="1">
        <v>0</v>
      </c>
      <c r="AX107" s="1">
        <v>0</v>
      </c>
      <c r="AY107" s="1">
        <v>0</v>
      </c>
      <c r="AZ107" s="1">
        <v>0</v>
      </c>
      <c r="BA107" s="1">
        <v>0</v>
      </c>
      <c r="BB107" s="1">
        <v>0</v>
      </c>
    </row>
    <row r="108" spans="1:54" x14ac:dyDescent="0.25">
      <c r="A108" s="1">
        <v>0</v>
      </c>
      <c r="B108" s="1">
        <v>0</v>
      </c>
      <c r="C108" s="1">
        <v>0</v>
      </c>
      <c r="D108" s="1">
        <v>0</v>
      </c>
      <c r="E108" s="1">
        <v>0</v>
      </c>
      <c r="F108" s="1">
        <v>0</v>
      </c>
      <c r="G108" s="1">
        <v>0</v>
      </c>
      <c r="H108" s="1">
        <v>0</v>
      </c>
      <c r="I108" s="1">
        <v>0</v>
      </c>
      <c r="J108" s="1">
        <v>0</v>
      </c>
      <c r="K108" s="1">
        <v>0</v>
      </c>
      <c r="L108" s="1">
        <v>0</v>
      </c>
      <c r="M108" s="1">
        <v>0</v>
      </c>
      <c r="N108" s="1">
        <v>0</v>
      </c>
      <c r="O108" s="1">
        <v>0</v>
      </c>
      <c r="P108" s="1">
        <v>0</v>
      </c>
      <c r="Q108" s="1">
        <v>0</v>
      </c>
      <c r="R108" s="1">
        <v>0</v>
      </c>
      <c r="S108" s="1">
        <v>0</v>
      </c>
      <c r="T108" s="1">
        <v>0</v>
      </c>
      <c r="U108" s="1">
        <v>0</v>
      </c>
      <c r="V108" s="1">
        <v>0</v>
      </c>
      <c r="W108" s="1">
        <v>0</v>
      </c>
      <c r="X108" s="1">
        <v>0</v>
      </c>
      <c r="Y108" s="1">
        <v>0</v>
      </c>
      <c r="Z108" s="1">
        <v>0</v>
      </c>
      <c r="AA108" s="1">
        <v>0</v>
      </c>
      <c r="AB108" s="1">
        <v>0</v>
      </c>
      <c r="AC108" s="1">
        <v>0</v>
      </c>
      <c r="AD108" s="1">
        <v>0</v>
      </c>
      <c r="AE108" s="1">
        <v>0</v>
      </c>
      <c r="AF108" s="1">
        <v>0</v>
      </c>
      <c r="AG108" s="1">
        <v>0</v>
      </c>
      <c r="AH108" s="1">
        <v>0</v>
      </c>
      <c r="AI108" s="1">
        <v>0</v>
      </c>
      <c r="AJ108" s="1">
        <v>0</v>
      </c>
      <c r="AK108" s="1">
        <v>0</v>
      </c>
      <c r="AL108" s="1">
        <v>0</v>
      </c>
      <c r="AM108" s="1">
        <v>0.32440266090565251</v>
      </c>
      <c r="AN108" s="1">
        <v>0.30864995715648336</v>
      </c>
      <c r="AO108" s="1">
        <v>0.32440266090565251</v>
      </c>
      <c r="AP108" s="1">
        <v>0.26032497793886433</v>
      </c>
      <c r="AQ108" s="1">
        <v>0.30466893329868361</v>
      </c>
      <c r="AR108" s="1">
        <v>0.33563662785469317</v>
      </c>
      <c r="AS108" s="1">
        <v>0.3810279267716763</v>
      </c>
      <c r="AT108" s="1">
        <v>0.67275078436500468</v>
      </c>
      <c r="AU108" s="1">
        <v>0.59347092347432717</v>
      </c>
      <c r="AV108" s="1">
        <v>0.57995559092546056</v>
      </c>
      <c r="AW108" s="1">
        <v>0.97499999999999998</v>
      </c>
      <c r="AX108" s="1">
        <v>0.97499999999999998</v>
      </c>
      <c r="AY108" s="1">
        <v>0.97499999999999998</v>
      </c>
      <c r="AZ108" s="1">
        <v>1</v>
      </c>
      <c r="BA108" s="1">
        <v>0</v>
      </c>
      <c r="BB108" s="1">
        <v>0</v>
      </c>
    </row>
    <row r="109" spans="1:54" x14ac:dyDescent="0.25">
      <c r="A109" s="1">
        <v>0</v>
      </c>
      <c r="B109" s="1">
        <v>0</v>
      </c>
      <c r="C109" s="1">
        <v>0</v>
      </c>
      <c r="D109" s="1">
        <v>0</v>
      </c>
      <c r="E109" s="1">
        <v>0</v>
      </c>
      <c r="F109" s="1">
        <v>0</v>
      </c>
      <c r="G109" s="1">
        <v>0</v>
      </c>
      <c r="H109" s="1">
        <v>0</v>
      </c>
      <c r="I109" s="1">
        <v>0</v>
      </c>
      <c r="J109" s="1">
        <v>0</v>
      </c>
      <c r="K109" s="1">
        <v>0</v>
      </c>
      <c r="L109" s="1">
        <v>0</v>
      </c>
      <c r="M109" s="1">
        <v>0</v>
      </c>
      <c r="N109" s="1">
        <v>0</v>
      </c>
      <c r="O109" s="1">
        <v>0</v>
      </c>
      <c r="P109" s="1">
        <v>0</v>
      </c>
      <c r="Q109" s="1">
        <v>0</v>
      </c>
      <c r="R109" s="1">
        <v>0</v>
      </c>
      <c r="S109" s="1">
        <v>0</v>
      </c>
      <c r="T109" s="1">
        <v>0</v>
      </c>
      <c r="U109" s="1">
        <v>0</v>
      </c>
      <c r="V109" s="1">
        <v>0</v>
      </c>
      <c r="W109" s="1">
        <v>0</v>
      </c>
      <c r="X109" s="1">
        <v>0</v>
      </c>
      <c r="Y109" s="1">
        <v>0</v>
      </c>
      <c r="Z109" s="1">
        <v>0</v>
      </c>
      <c r="AA109" s="1">
        <v>0</v>
      </c>
      <c r="AB109" s="1">
        <v>0</v>
      </c>
      <c r="AC109" s="1">
        <v>0</v>
      </c>
      <c r="AD109" s="1">
        <v>0</v>
      </c>
      <c r="AE109" s="1">
        <v>0</v>
      </c>
      <c r="AF109" s="1">
        <v>0</v>
      </c>
      <c r="AG109" s="1">
        <v>0</v>
      </c>
      <c r="AH109" s="1">
        <v>0</v>
      </c>
      <c r="AI109" s="1">
        <v>0</v>
      </c>
      <c r="AJ109" s="1">
        <v>0</v>
      </c>
      <c r="AK109" s="1">
        <v>0</v>
      </c>
      <c r="AL109" s="1">
        <v>0</v>
      </c>
      <c r="AM109" s="1">
        <v>0.39450242902157617</v>
      </c>
      <c r="AN109" s="1">
        <v>0.31364086688067117</v>
      </c>
      <c r="AO109" s="1">
        <v>0.25631667760637766</v>
      </c>
      <c r="AP109" s="1">
        <v>0.34118441360415686</v>
      </c>
      <c r="AQ109" s="1">
        <v>0.22135344538138635</v>
      </c>
      <c r="AR109" s="1">
        <v>0.33401446724241302</v>
      </c>
      <c r="AS109" s="1">
        <v>0.41171572108485988</v>
      </c>
      <c r="AT109" s="1">
        <v>0.64535322694898678</v>
      </c>
      <c r="AU109" s="1">
        <v>0.48543976815223377</v>
      </c>
      <c r="AV109" s="1">
        <v>0.50926636047536089</v>
      </c>
      <c r="AW109" s="1">
        <v>0.97499999999999998</v>
      </c>
      <c r="AX109" s="1">
        <v>1</v>
      </c>
      <c r="AY109" s="1">
        <v>0.97499999999999998</v>
      </c>
      <c r="AZ109" s="1">
        <v>0.97499999999999998</v>
      </c>
      <c r="BA109" s="1">
        <v>0</v>
      </c>
      <c r="BB109" s="1">
        <v>0</v>
      </c>
    </row>
    <row r="110" spans="1:54" x14ac:dyDescent="0.25">
      <c r="A110" s="1">
        <v>0</v>
      </c>
      <c r="B110" s="1">
        <v>0</v>
      </c>
      <c r="C110" s="1">
        <v>0</v>
      </c>
      <c r="D110" s="1">
        <v>0</v>
      </c>
      <c r="E110" s="1">
        <v>0</v>
      </c>
      <c r="F110" s="1">
        <v>0</v>
      </c>
      <c r="G110" s="1">
        <v>0</v>
      </c>
      <c r="H110" s="1">
        <v>0</v>
      </c>
      <c r="I110" s="1">
        <v>0</v>
      </c>
      <c r="J110" s="1">
        <v>0</v>
      </c>
      <c r="K110" s="1">
        <v>0</v>
      </c>
      <c r="L110" s="1">
        <v>0</v>
      </c>
      <c r="M110" s="1">
        <v>0</v>
      </c>
      <c r="N110" s="1">
        <v>0</v>
      </c>
      <c r="O110" s="1">
        <v>0</v>
      </c>
      <c r="P110" s="1">
        <v>0</v>
      </c>
      <c r="Q110" s="1">
        <v>0</v>
      </c>
      <c r="R110" s="1">
        <v>0</v>
      </c>
      <c r="S110" s="1">
        <v>0</v>
      </c>
      <c r="T110" s="1">
        <v>0</v>
      </c>
      <c r="U110" s="1">
        <v>0</v>
      </c>
      <c r="V110" s="1">
        <v>0</v>
      </c>
      <c r="W110" s="1">
        <v>0</v>
      </c>
      <c r="X110" s="1">
        <v>0</v>
      </c>
      <c r="Y110" s="1">
        <v>0</v>
      </c>
      <c r="Z110" s="1">
        <v>0</v>
      </c>
      <c r="AA110" s="1">
        <v>0</v>
      </c>
      <c r="AB110" s="1">
        <v>0</v>
      </c>
      <c r="AC110" s="1">
        <v>0</v>
      </c>
      <c r="AD110" s="1">
        <v>0</v>
      </c>
      <c r="AE110" s="1">
        <v>0</v>
      </c>
      <c r="AF110" s="1">
        <v>0</v>
      </c>
      <c r="AG110" s="1">
        <v>0</v>
      </c>
      <c r="AH110" s="1">
        <v>0</v>
      </c>
      <c r="AI110" s="1">
        <v>0</v>
      </c>
      <c r="AJ110" s="1">
        <v>0</v>
      </c>
      <c r="AK110" s="1">
        <v>0</v>
      </c>
      <c r="AL110" s="1">
        <v>0</v>
      </c>
      <c r="AM110" s="1">
        <v>0.43609072929740078</v>
      </c>
      <c r="AN110" s="1">
        <v>0.33530491948924945</v>
      </c>
      <c r="AO110" s="1">
        <v>0.22631316262996526</v>
      </c>
      <c r="AP110" s="1">
        <v>0.39654470240707562</v>
      </c>
      <c r="AQ110" s="1">
        <v>0.24901219240331818</v>
      </c>
      <c r="AR110" s="1">
        <v>0.33530491948924945</v>
      </c>
      <c r="AS110" s="1">
        <v>0.43609072929740078</v>
      </c>
      <c r="AT110" s="1">
        <v>0.54965587564102503</v>
      </c>
      <c r="AU110" s="1">
        <v>0.51258260700081326</v>
      </c>
      <c r="AV110" s="1">
        <v>0.47474496483270112</v>
      </c>
      <c r="AW110" s="1">
        <v>0</v>
      </c>
      <c r="AX110" s="1">
        <v>0</v>
      </c>
      <c r="AY110" s="1">
        <v>0</v>
      </c>
      <c r="AZ110" s="1">
        <v>0</v>
      </c>
      <c r="BA110" s="1">
        <v>0</v>
      </c>
      <c r="BB110" s="1">
        <v>0</v>
      </c>
    </row>
    <row r="111" spans="1:54" x14ac:dyDescent="0.25">
      <c r="A111" s="1">
        <v>0</v>
      </c>
      <c r="B111" s="1">
        <v>0</v>
      </c>
      <c r="C111" s="1">
        <v>0</v>
      </c>
      <c r="D111" s="1">
        <v>0</v>
      </c>
      <c r="E111" s="1">
        <v>0</v>
      </c>
      <c r="F111" s="1">
        <v>0</v>
      </c>
      <c r="G111" s="1">
        <v>0</v>
      </c>
      <c r="H111" s="1">
        <v>0</v>
      </c>
      <c r="I111" s="1">
        <v>0</v>
      </c>
      <c r="J111" s="1">
        <v>0</v>
      </c>
      <c r="K111" s="1">
        <v>0</v>
      </c>
      <c r="L111" s="1">
        <v>0</v>
      </c>
      <c r="M111" s="1">
        <v>0</v>
      </c>
      <c r="N111" s="1">
        <v>0</v>
      </c>
      <c r="O111" s="1">
        <v>0</v>
      </c>
      <c r="P111" s="1">
        <v>0</v>
      </c>
      <c r="Q111" s="1">
        <v>0</v>
      </c>
      <c r="R111" s="1">
        <v>0</v>
      </c>
      <c r="S111" s="1">
        <v>0</v>
      </c>
      <c r="T111" s="1">
        <v>0</v>
      </c>
      <c r="U111" s="1">
        <v>0</v>
      </c>
      <c r="V111" s="1">
        <v>0</v>
      </c>
      <c r="W111" s="1">
        <v>0</v>
      </c>
      <c r="X111" s="1">
        <v>0</v>
      </c>
      <c r="Y111" s="1">
        <v>0</v>
      </c>
      <c r="Z111" s="1">
        <v>0</v>
      </c>
      <c r="AA111" s="1">
        <v>0</v>
      </c>
      <c r="AB111" s="1">
        <v>0</v>
      </c>
      <c r="AC111" s="1">
        <v>0</v>
      </c>
      <c r="AD111" s="1">
        <v>0</v>
      </c>
      <c r="AE111" s="1">
        <v>0</v>
      </c>
      <c r="AF111" s="1">
        <v>0</v>
      </c>
      <c r="AG111" s="1">
        <v>0</v>
      </c>
      <c r="AH111" s="1">
        <v>0</v>
      </c>
      <c r="AI111" s="1">
        <v>0</v>
      </c>
      <c r="AJ111" s="1">
        <v>0</v>
      </c>
      <c r="AK111" s="1">
        <v>0</v>
      </c>
      <c r="AL111" s="1">
        <v>0</v>
      </c>
      <c r="AM111" s="1">
        <v>0.42638008278901962</v>
      </c>
      <c r="AN111" s="1">
        <v>0.23104762675098334</v>
      </c>
      <c r="AO111" s="1">
        <v>0.23104762675098334</v>
      </c>
      <c r="AP111" s="1">
        <v>0.25741417678924483</v>
      </c>
      <c r="AQ111" s="1">
        <v>0.35663698776299269</v>
      </c>
      <c r="AR111" s="1">
        <v>0.47118125720406123</v>
      </c>
      <c r="AS111" s="1">
        <v>0.35663698776299269</v>
      </c>
      <c r="AT111" s="1">
        <v>0.61922211020813034</v>
      </c>
      <c r="AU111" s="1">
        <v>0.57821525257538031</v>
      </c>
      <c r="AV111" s="1">
        <v>0.65924303516510196</v>
      </c>
      <c r="AW111" s="1">
        <v>0</v>
      </c>
      <c r="AX111" s="1">
        <v>0</v>
      </c>
      <c r="AY111" s="1">
        <v>0</v>
      </c>
      <c r="AZ111" s="1">
        <v>0</v>
      </c>
      <c r="BA111" s="1">
        <v>0</v>
      </c>
      <c r="BB111" s="1">
        <v>0</v>
      </c>
    </row>
    <row r="112" spans="1:54" x14ac:dyDescent="0.25">
      <c r="A112" s="1">
        <v>0</v>
      </c>
      <c r="B112" s="1">
        <v>0</v>
      </c>
      <c r="C112" s="1">
        <v>0</v>
      </c>
      <c r="D112" s="1">
        <v>0</v>
      </c>
      <c r="E112" s="1">
        <v>0</v>
      </c>
      <c r="F112" s="1">
        <v>0</v>
      </c>
      <c r="G112" s="1">
        <v>0</v>
      </c>
      <c r="H112" s="1">
        <v>0</v>
      </c>
      <c r="I112" s="1">
        <v>0</v>
      </c>
      <c r="J112" s="1">
        <v>0</v>
      </c>
      <c r="K112" s="1">
        <v>0</v>
      </c>
      <c r="L112" s="1">
        <v>0</v>
      </c>
      <c r="M112" s="1">
        <v>0</v>
      </c>
      <c r="N112" s="1">
        <v>0</v>
      </c>
      <c r="O112" s="1">
        <v>0</v>
      </c>
      <c r="P112" s="1">
        <v>0</v>
      </c>
      <c r="Q112" s="1">
        <v>0</v>
      </c>
      <c r="R112" s="1">
        <v>0</v>
      </c>
      <c r="S112" s="1">
        <v>0</v>
      </c>
      <c r="T112" s="1">
        <v>0</v>
      </c>
      <c r="U112" s="1">
        <v>0</v>
      </c>
      <c r="V112" s="1">
        <v>0</v>
      </c>
      <c r="W112" s="1">
        <v>0</v>
      </c>
      <c r="X112" s="1">
        <v>0</v>
      </c>
      <c r="Y112" s="1">
        <v>0</v>
      </c>
      <c r="Z112" s="1">
        <v>0</v>
      </c>
      <c r="AA112" s="1">
        <v>0</v>
      </c>
      <c r="AB112" s="1">
        <v>0</v>
      </c>
      <c r="AC112" s="1">
        <v>0</v>
      </c>
      <c r="AD112" s="1">
        <v>0</v>
      </c>
      <c r="AE112" s="1">
        <v>0</v>
      </c>
      <c r="AF112" s="1">
        <v>0</v>
      </c>
      <c r="AG112" s="1">
        <v>0</v>
      </c>
      <c r="AH112" s="1">
        <v>0</v>
      </c>
      <c r="AI112" s="1">
        <v>0</v>
      </c>
      <c r="AJ112" s="1">
        <v>0</v>
      </c>
      <c r="AK112" s="1">
        <v>0</v>
      </c>
      <c r="AL112" s="1">
        <v>0</v>
      </c>
      <c r="AM112" s="1">
        <v>0.34118441360415686</v>
      </c>
      <c r="AN112" s="1">
        <v>0.31364086688067117</v>
      </c>
      <c r="AO112" s="1">
        <v>0.19483119815649119</v>
      </c>
      <c r="AP112" s="1">
        <v>0.31364086688067117</v>
      </c>
      <c r="AQ112" s="1">
        <v>0.3863082118395833</v>
      </c>
      <c r="AR112" s="1">
        <v>0.41171572108485988</v>
      </c>
      <c r="AS112" s="1">
        <v>0.41171572108485988</v>
      </c>
      <c r="AT112" s="1">
        <v>0.57873040347924753</v>
      </c>
      <c r="AU112" s="1">
        <v>0.461253305734032</v>
      </c>
      <c r="AV112" s="1">
        <v>0.66694864613510685</v>
      </c>
      <c r="AW112" s="1">
        <v>0.97499999999999998</v>
      </c>
      <c r="AX112" s="1">
        <v>1</v>
      </c>
      <c r="AY112" s="1">
        <v>0.97499999999999998</v>
      </c>
      <c r="AZ112" s="1">
        <v>1</v>
      </c>
      <c r="BA112" s="1">
        <v>0</v>
      </c>
      <c r="BB112" s="1">
        <v>0</v>
      </c>
    </row>
    <row r="113" spans="1:54" x14ac:dyDescent="0.25">
      <c r="A113" s="1">
        <v>0</v>
      </c>
      <c r="B113" s="1">
        <v>0</v>
      </c>
      <c r="C113" s="1">
        <v>0</v>
      </c>
      <c r="D113" s="1">
        <v>0</v>
      </c>
      <c r="E113" s="1">
        <v>0</v>
      </c>
      <c r="F113" s="1">
        <v>0</v>
      </c>
      <c r="G113" s="1">
        <v>0</v>
      </c>
      <c r="H113" s="1">
        <v>0</v>
      </c>
      <c r="I113" s="1">
        <v>0</v>
      </c>
      <c r="J113" s="1">
        <v>0</v>
      </c>
      <c r="K113" s="1">
        <v>0</v>
      </c>
      <c r="L113" s="1">
        <v>0</v>
      </c>
      <c r="M113" s="1">
        <v>0</v>
      </c>
      <c r="N113" s="1">
        <v>0</v>
      </c>
      <c r="O113" s="1">
        <v>0</v>
      </c>
      <c r="P113" s="1">
        <v>0</v>
      </c>
      <c r="Q113" s="1">
        <v>0</v>
      </c>
      <c r="R113" s="1">
        <v>0</v>
      </c>
      <c r="S113" s="1">
        <v>0</v>
      </c>
      <c r="T113" s="1">
        <v>0</v>
      </c>
      <c r="U113" s="1">
        <v>0</v>
      </c>
      <c r="V113" s="1">
        <v>0</v>
      </c>
      <c r="W113" s="1">
        <v>0</v>
      </c>
      <c r="X113" s="1">
        <v>0</v>
      </c>
      <c r="Y113" s="1">
        <v>0</v>
      </c>
      <c r="Z113" s="1">
        <v>0</v>
      </c>
      <c r="AA113" s="1">
        <v>0</v>
      </c>
      <c r="AB113" s="1">
        <v>0</v>
      </c>
      <c r="AC113" s="1">
        <v>0</v>
      </c>
      <c r="AD113" s="1">
        <v>0</v>
      </c>
      <c r="AE113" s="1">
        <v>0</v>
      </c>
      <c r="AF113" s="1">
        <v>0</v>
      </c>
      <c r="AG113" s="1">
        <v>0</v>
      </c>
      <c r="AH113" s="1">
        <v>0</v>
      </c>
      <c r="AI113" s="1">
        <v>0.97499999999999998</v>
      </c>
      <c r="AJ113" s="1">
        <v>0.97499999999999998</v>
      </c>
      <c r="AK113" s="1">
        <v>0.97499999999999998</v>
      </c>
      <c r="AL113" s="1">
        <v>0.97499999999999998</v>
      </c>
      <c r="AM113" s="1">
        <v>0.43888290717904832</v>
      </c>
      <c r="AN113" s="1">
        <v>0.26803291736172019</v>
      </c>
      <c r="AO113" s="1">
        <v>0.26803291736172019</v>
      </c>
      <c r="AP113" s="1">
        <v>0.16919686395941747</v>
      </c>
      <c r="AQ113" s="1">
        <v>0.32779013336158558</v>
      </c>
      <c r="AR113" s="1">
        <v>0.39326154067846764</v>
      </c>
      <c r="AS113" s="1">
        <v>0.39326154067846764</v>
      </c>
      <c r="AT113" s="1">
        <v>0.57900133059514669</v>
      </c>
      <c r="AU113" s="1">
        <v>0.50217226469890885</v>
      </c>
      <c r="AV113" s="1">
        <v>0.44873632339492087</v>
      </c>
      <c r="AW113" s="1">
        <v>0</v>
      </c>
      <c r="AX113" s="1">
        <v>0</v>
      </c>
      <c r="AY113" s="1">
        <v>0</v>
      </c>
      <c r="AZ113" s="1">
        <v>0</v>
      </c>
      <c r="BA113" s="1">
        <v>0</v>
      </c>
      <c r="BB113" s="1">
        <v>0</v>
      </c>
    </row>
    <row r="114" spans="1:54" x14ac:dyDescent="0.25">
      <c r="A114" s="1">
        <v>0</v>
      </c>
      <c r="B114" s="1">
        <v>0</v>
      </c>
      <c r="C114" s="1">
        <v>0</v>
      </c>
      <c r="D114" s="1">
        <v>0</v>
      </c>
      <c r="E114" s="1">
        <v>0</v>
      </c>
      <c r="F114" s="1">
        <v>0</v>
      </c>
      <c r="G114" s="1">
        <v>0</v>
      </c>
      <c r="H114" s="1">
        <v>0</v>
      </c>
      <c r="I114" s="1">
        <v>0</v>
      </c>
      <c r="J114" s="1">
        <v>0</v>
      </c>
      <c r="K114" s="1">
        <v>0</v>
      </c>
      <c r="L114" s="1">
        <v>0</v>
      </c>
      <c r="M114" s="1">
        <v>0</v>
      </c>
      <c r="N114" s="1">
        <v>0</v>
      </c>
      <c r="O114" s="1">
        <v>0</v>
      </c>
      <c r="P114" s="1">
        <v>0</v>
      </c>
      <c r="Q114" s="1">
        <v>0</v>
      </c>
      <c r="R114" s="1">
        <v>0</v>
      </c>
      <c r="S114" s="1">
        <v>0</v>
      </c>
      <c r="T114" s="1">
        <v>0</v>
      </c>
      <c r="U114" s="1">
        <v>0</v>
      </c>
      <c r="V114" s="1">
        <v>0</v>
      </c>
      <c r="W114" s="1">
        <v>0</v>
      </c>
      <c r="X114" s="1">
        <v>0</v>
      </c>
      <c r="Y114" s="1">
        <v>0</v>
      </c>
      <c r="Z114" s="1">
        <v>0</v>
      </c>
      <c r="AA114" s="1">
        <v>0</v>
      </c>
      <c r="AB114" s="1">
        <v>0</v>
      </c>
      <c r="AC114" s="1">
        <v>0</v>
      </c>
      <c r="AD114" s="1">
        <v>0</v>
      </c>
      <c r="AE114" s="1">
        <v>0</v>
      </c>
      <c r="AF114" s="1">
        <v>0</v>
      </c>
      <c r="AG114" s="1">
        <v>0</v>
      </c>
      <c r="AH114" s="1">
        <v>0</v>
      </c>
      <c r="AI114" s="1">
        <v>0</v>
      </c>
      <c r="AJ114" s="1">
        <v>0</v>
      </c>
      <c r="AK114" s="1">
        <v>0</v>
      </c>
      <c r="AL114" s="1">
        <v>0</v>
      </c>
      <c r="AM114" s="1">
        <v>0.38213649177154929</v>
      </c>
      <c r="AN114" s="1">
        <v>0.32013707586767159</v>
      </c>
      <c r="AO114" s="1">
        <v>0.14160309561115825</v>
      </c>
      <c r="AP114" s="1">
        <v>0.4411936335757356</v>
      </c>
      <c r="AQ114" s="1">
        <v>0.31253360829190546</v>
      </c>
      <c r="AR114" s="1">
        <v>0.31253360829190546</v>
      </c>
      <c r="AS114" s="1">
        <v>0.31253360829190546</v>
      </c>
      <c r="AT114" s="1">
        <v>0.61700924883570973</v>
      </c>
      <c r="AU114" s="1">
        <v>0.61700924883570973</v>
      </c>
      <c r="AV114" s="1">
        <v>0.51352675516066437</v>
      </c>
      <c r="AW114" s="1">
        <v>0.97499999999999998</v>
      </c>
      <c r="AX114" s="1">
        <v>0.97499999999999998</v>
      </c>
      <c r="AY114" s="1">
        <v>0.97499999999999998</v>
      </c>
      <c r="AZ114" s="1">
        <v>0.97499999999999998</v>
      </c>
      <c r="BA114" s="1">
        <v>0</v>
      </c>
      <c r="BB114" s="1">
        <v>0</v>
      </c>
    </row>
    <row r="115" spans="1:54" x14ac:dyDescent="0.25">
      <c r="A115" s="1">
        <v>0</v>
      </c>
      <c r="B115" s="1">
        <v>0</v>
      </c>
      <c r="C115" s="1">
        <v>0</v>
      </c>
      <c r="D115" s="1">
        <v>0</v>
      </c>
      <c r="E115" s="1">
        <v>0</v>
      </c>
      <c r="F115" s="1">
        <v>0</v>
      </c>
      <c r="G115" s="1">
        <v>0</v>
      </c>
      <c r="H115" s="1">
        <v>0</v>
      </c>
      <c r="I115" s="1">
        <v>0</v>
      </c>
      <c r="J115" s="1">
        <v>0</v>
      </c>
      <c r="K115" s="1">
        <v>0</v>
      </c>
      <c r="L115" s="1">
        <v>0</v>
      </c>
      <c r="M115" s="1">
        <v>0</v>
      </c>
      <c r="N115" s="1">
        <v>0</v>
      </c>
      <c r="O115" s="1">
        <v>0</v>
      </c>
      <c r="P115" s="1">
        <v>0</v>
      </c>
      <c r="Q115" s="1">
        <v>0</v>
      </c>
      <c r="R115" s="1">
        <v>0</v>
      </c>
      <c r="S115" s="1">
        <v>0</v>
      </c>
      <c r="T115" s="1">
        <v>0</v>
      </c>
      <c r="U115" s="1">
        <v>0</v>
      </c>
      <c r="V115" s="1">
        <v>0</v>
      </c>
      <c r="W115" s="1">
        <v>0</v>
      </c>
      <c r="X115" s="1">
        <v>0</v>
      </c>
      <c r="Y115" s="1">
        <v>0</v>
      </c>
      <c r="Z115" s="1">
        <v>0</v>
      </c>
      <c r="AA115" s="1">
        <v>0</v>
      </c>
      <c r="AB115" s="1">
        <v>0</v>
      </c>
      <c r="AC115" s="1">
        <v>0</v>
      </c>
      <c r="AD115" s="1">
        <v>0</v>
      </c>
      <c r="AE115" s="1">
        <v>0</v>
      </c>
      <c r="AF115" s="1">
        <v>0</v>
      </c>
      <c r="AG115" s="1">
        <v>0</v>
      </c>
      <c r="AH115" s="1">
        <v>0</v>
      </c>
      <c r="AI115" s="1">
        <v>0</v>
      </c>
      <c r="AJ115" s="1">
        <v>0</v>
      </c>
      <c r="AK115" s="1">
        <v>0</v>
      </c>
      <c r="AL115" s="1">
        <v>0</v>
      </c>
      <c r="AM115" s="1">
        <v>0.17749059034764092</v>
      </c>
      <c r="AN115" s="1">
        <v>0.13809902979242028</v>
      </c>
      <c r="AO115" s="1">
        <v>0.17749059034764092</v>
      </c>
      <c r="AP115" s="1">
        <v>0.31253360829190546</v>
      </c>
      <c r="AQ115" s="1">
        <v>0.24220972695061826</v>
      </c>
      <c r="AR115" s="1">
        <v>0.36464424069511869</v>
      </c>
      <c r="AS115" s="1">
        <v>0.30527992443671303</v>
      </c>
      <c r="AT115" s="1">
        <v>0.60379198298572856</v>
      </c>
      <c r="AU115" s="1">
        <v>0.60379198298572856</v>
      </c>
      <c r="AV115" s="1">
        <v>0.55380943177800557</v>
      </c>
      <c r="AW115" s="1">
        <v>0.97499999999999998</v>
      </c>
      <c r="AX115" s="1">
        <v>1</v>
      </c>
      <c r="AY115" s="1">
        <v>0.97499999999999998</v>
      </c>
      <c r="AZ115" s="1">
        <v>1</v>
      </c>
      <c r="BA115" s="1">
        <v>0</v>
      </c>
      <c r="BB115" s="1">
        <v>0</v>
      </c>
    </row>
    <row r="116" spans="1:54" x14ac:dyDescent="0.25">
      <c r="A116" s="1">
        <v>0</v>
      </c>
      <c r="B116" s="1">
        <v>0</v>
      </c>
      <c r="C116" s="1">
        <v>0</v>
      </c>
      <c r="D116" s="1">
        <v>0</v>
      </c>
      <c r="E116" s="1">
        <v>0</v>
      </c>
      <c r="F116" s="1">
        <v>0</v>
      </c>
      <c r="G116" s="1">
        <v>0</v>
      </c>
      <c r="H116" s="1">
        <v>0</v>
      </c>
      <c r="I116" s="1">
        <v>0</v>
      </c>
      <c r="J116" s="1">
        <v>0</v>
      </c>
      <c r="K116" s="1">
        <v>0</v>
      </c>
      <c r="L116" s="1">
        <v>0</v>
      </c>
      <c r="M116" s="1">
        <v>0</v>
      </c>
      <c r="N116" s="1">
        <v>0</v>
      </c>
      <c r="O116" s="1">
        <v>0</v>
      </c>
      <c r="P116" s="1">
        <v>0</v>
      </c>
      <c r="Q116" s="1">
        <v>0</v>
      </c>
      <c r="R116" s="1">
        <v>0</v>
      </c>
      <c r="S116" s="1">
        <v>0</v>
      </c>
      <c r="T116" s="1">
        <v>0</v>
      </c>
      <c r="U116" s="1">
        <v>0</v>
      </c>
      <c r="V116" s="1">
        <v>0</v>
      </c>
      <c r="W116" s="1">
        <v>0</v>
      </c>
      <c r="X116" s="1">
        <v>0</v>
      </c>
      <c r="Y116" s="1">
        <v>0</v>
      </c>
      <c r="Z116" s="1">
        <v>0</v>
      </c>
      <c r="AA116" s="1">
        <v>0</v>
      </c>
      <c r="AB116" s="1">
        <v>0</v>
      </c>
      <c r="AC116" s="1">
        <v>0</v>
      </c>
      <c r="AD116" s="1">
        <v>0</v>
      </c>
      <c r="AE116" s="1">
        <v>0</v>
      </c>
      <c r="AF116" s="1">
        <v>0</v>
      </c>
      <c r="AG116" s="1">
        <v>0</v>
      </c>
      <c r="AH116" s="1">
        <v>0</v>
      </c>
      <c r="AI116" s="1">
        <v>0</v>
      </c>
      <c r="AJ116" s="1">
        <v>0</v>
      </c>
      <c r="AK116" s="1">
        <v>0</v>
      </c>
      <c r="AL116" s="1">
        <v>0</v>
      </c>
      <c r="AM116" s="1">
        <v>0.51775585236017196</v>
      </c>
      <c r="AN116" s="1">
        <v>0.41277991698838301</v>
      </c>
      <c r="AO116" s="1">
        <v>0.28491415291815436</v>
      </c>
      <c r="AP116" s="1">
        <v>0.41277991698838301</v>
      </c>
      <c r="AQ116" s="1">
        <v>0.23643555430952068</v>
      </c>
      <c r="AR116" s="1">
        <v>0.28797283844071631</v>
      </c>
      <c r="AS116" s="1">
        <v>0.21871710570777947</v>
      </c>
      <c r="AT116" s="1">
        <v>0.44792524392514732</v>
      </c>
      <c r="AU116" s="1">
        <v>0.44792524392514732</v>
      </c>
      <c r="AV116" s="1">
        <v>0.70626491130587876</v>
      </c>
      <c r="AW116" s="1">
        <v>0.21516360480210328</v>
      </c>
      <c r="AX116" s="1">
        <v>0.6103478223726837</v>
      </c>
      <c r="AY116" s="1">
        <v>0.45242984178877155</v>
      </c>
      <c r="AZ116" s="1">
        <v>0.69258456655958067</v>
      </c>
      <c r="BA116" s="1">
        <v>0</v>
      </c>
      <c r="BB116" s="1">
        <v>0</v>
      </c>
    </row>
    <row r="117" spans="1:54" x14ac:dyDescent="0.25">
      <c r="A117" s="1">
        <v>0</v>
      </c>
      <c r="B117" s="1">
        <v>0</v>
      </c>
      <c r="C117" s="1">
        <v>0</v>
      </c>
      <c r="D117" s="1">
        <v>0</v>
      </c>
      <c r="E117" s="1">
        <v>0</v>
      </c>
      <c r="F117" s="1">
        <v>0</v>
      </c>
      <c r="G117" s="1">
        <v>0</v>
      </c>
      <c r="H117" s="1">
        <v>0</v>
      </c>
      <c r="I117" s="1">
        <v>0</v>
      </c>
      <c r="J117" s="1">
        <v>0</v>
      </c>
      <c r="K117" s="1">
        <v>0</v>
      </c>
      <c r="L117" s="1">
        <v>0</v>
      </c>
      <c r="M117" s="1">
        <v>0</v>
      </c>
      <c r="N117" s="1">
        <v>0</v>
      </c>
      <c r="O117" s="1">
        <v>0</v>
      </c>
      <c r="P117" s="1">
        <v>0</v>
      </c>
      <c r="Q117" s="1">
        <v>0</v>
      </c>
      <c r="R117" s="1">
        <v>0</v>
      </c>
      <c r="S117" s="1">
        <v>0</v>
      </c>
      <c r="T117" s="1">
        <v>0</v>
      </c>
      <c r="U117" s="1">
        <v>0</v>
      </c>
      <c r="V117" s="1">
        <v>0</v>
      </c>
      <c r="W117" s="1">
        <v>0</v>
      </c>
      <c r="X117" s="1">
        <v>0</v>
      </c>
      <c r="Y117" s="1">
        <v>0</v>
      </c>
      <c r="Z117" s="1">
        <v>0</v>
      </c>
      <c r="AA117" s="1">
        <v>0</v>
      </c>
      <c r="AB117" s="1">
        <v>0</v>
      </c>
      <c r="AC117" s="1">
        <v>0</v>
      </c>
      <c r="AD117" s="1">
        <v>0</v>
      </c>
      <c r="AE117" s="1">
        <v>0</v>
      </c>
      <c r="AF117" s="1">
        <v>0</v>
      </c>
      <c r="AG117" s="1">
        <v>0</v>
      </c>
      <c r="AH117" s="1">
        <v>0</v>
      </c>
      <c r="AI117" s="1">
        <v>0</v>
      </c>
      <c r="AJ117" s="1">
        <v>0</v>
      </c>
      <c r="AK117" s="1">
        <v>0</v>
      </c>
      <c r="AL117" s="1">
        <v>0</v>
      </c>
      <c r="AM117" s="1">
        <v>0.65245285005999687</v>
      </c>
      <c r="AN117" s="1">
        <v>0.44501611702819499</v>
      </c>
      <c r="AO117" s="1">
        <v>0.65245285005999687</v>
      </c>
      <c r="AP117" s="1">
        <v>0.44501611702819499</v>
      </c>
      <c r="AQ117" s="1">
        <v>0.11417539669729959</v>
      </c>
      <c r="AR117" s="1">
        <v>0.15546569452311565</v>
      </c>
      <c r="AS117" s="1">
        <v>0.13554289932067021</v>
      </c>
      <c r="AT117" s="1">
        <v>0.36788385125600032</v>
      </c>
      <c r="AU117" s="1">
        <v>0.46771873610590564</v>
      </c>
      <c r="AV117" s="1">
        <v>0.42326033073283797</v>
      </c>
      <c r="AW117" s="1">
        <v>0.20703191309538993</v>
      </c>
      <c r="AX117" s="1">
        <v>0.46241807720916395</v>
      </c>
      <c r="AY117" s="1">
        <v>0.35532321441790549</v>
      </c>
      <c r="AZ117" s="1">
        <v>0.55979818666706027</v>
      </c>
      <c r="BA117" s="1">
        <v>0</v>
      </c>
      <c r="BB117" s="1">
        <v>0</v>
      </c>
    </row>
    <row r="118" spans="1:54" x14ac:dyDescent="0.25">
      <c r="A118" s="1">
        <v>0</v>
      </c>
      <c r="B118" s="1">
        <v>0</v>
      </c>
      <c r="C118" s="1">
        <v>0</v>
      </c>
      <c r="D118" s="1">
        <v>0</v>
      </c>
      <c r="E118" s="1">
        <v>0</v>
      </c>
      <c r="F118" s="1">
        <v>0</v>
      </c>
      <c r="G118" s="1">
        <v>0</v>
      </c>
      <c r="H118" s="1">
        <v>0</v>
      </c>
      <c r="I118" s="1">
        <v>0</v>
      </c>
      <c r="J118" s="1">
        <v>0</v>
      </c>
      <c r="K118" s="1">
        <v>0</v>
      </c>
      <c r="L118" s="1">
        <v>0</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0</v>
      </c>
      <c r="AN118" s="1">
        <v>0</v>
      </c>
      <c r="AO118" s="1">
        <v>0</v>
      </c>
      <c r="AP118" s="1">
        <v>0</v>
      </c>
      <c r="AQ118" s="1">
        <v>0.18535417584252145</v>
      </c>
      <c r="AR118" s="1">
        <v>0.19747365775043479</v>
      </c>
      <c r="AS118" s="1">
        <v>0.18535417584252145</v>
      </c>
      <c r="AT118" s="1">
        <v>0.40256792437697397</v>
      </c>
      <c r="AU118" s="1">
        <v>0.50990429485805411</v>
      </c>
      <c r="AV118" s="1">
        <v>0.48057244099492014</v>
      </c>
      <c r="AW118" s="1">
        <v>0.25311698678956995</v>
      </c>
      <c r="AX118" s="1">
        <v>0.52085118423439791</v>
      </c>
      <c r="AY118" s="1">
        <v>0.38753449248995553</v>
      </c>
      <c r="AZ118" s="1">
        <v>0.58234993790005785</v>
      </c>
      <c r="BA118" s="1">
        <v>0</v>
      </c>
      <c r="BB118" s="1">
        <v>0</v>
      </c>
    </row>
    <row r="119" spans="1:54" x14ac:dyDescent="0.25">
      <c r="A119" s="1">
        <v>0</v>
      </c>
      <c r="B119" s="1">
        <v>0</v>
      </c>
      <c r="C119" s="1">
        <v>0</v>
      </c>
      <c r="D119" s="1">
        <v>0</v>
      </c>
      <c r="E119" s="1">
        <v>0</v>
      </c>
      <c r="F119" s="1">
        <v>0</v>
      </c>
      <c r="G119" s="1">
        <v>0</v>
      </c>
      <c r="H119" s="1">
        <v>0</v>
      </c>
      <c r="I119" s="1">
        <v>0</v>
      </c>
      <c r="J119" s="1">
        <v>0</v>
      </c>
      <c r="K119" s="1">
        <v>0</v>
      </c>
      <c r="L119" s="1">
        <v>0</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0.14364272328338701</v>
      </c>
      <c r="AR119" s="1">
        <v>0.19072061375638882</v>
      </c>
      <c r="AS119" s="1">
        <v>0.2211397331451106</v>
      </c>
      <c r="AT119" s="1">
        <v>0.34494920940771445</v>
      </c>
      <c r="AU119" s="1">
        <v>0.48980743625965051</v>
      </c>
      <c r="AV119" s="1">
        <v>0.4695466577934857</v>
      </c>
      <c r="AW119" s="1">
        <v>0.29485407353086091</v>
      </c>
      <c r="AX119" s="1">
        <v>0.52328269200681721</v>
      </c>
      <c r="AY119" s="1">
        <v>0.38710029658187706</v>
      </c>
      <c r="AZ119" s="1">
        <v>0.58264258970426486</v>
      </c>
      <c r="BA119" s="1">
        <v>0</v>
      </c>
      <c r="BB119" s="1">
        <v>0</v>
      </c>
    </row>
    <row r="120" spans="1:54" x14ac:dyDescent="0.25">
      <c r="A120" s="1">
        <v>0</v>
      </c>
      <c r="B120" s="1">
        <v>0</v>
      </c>
      <c r="C120" s="1">
        <v>0</v>
      </c>
      <c r="D120" s="1">
        <v>0</v>
      </c>
      <c r="E120" s="1">
        <v>0</v>
      </c>
      <c r="F120" s="1">
        <v>0</v>
      </c>
      <c r="G120" s="1">
        <v>0</v>
      </c>
      <c r="H120" s="1">
        <v>0</v>
      </c>
      <c r="I120" s="1">
        <v>0</v>
      </c>
      <c r="J120" s="1">
        <v>0</v>
      </c>
      <c r="K120" s="1">
        <v>0</v>
      </c>
      <c r="L120" s="1">
        <v>0</v>
      </c>
      <c r="M120" s="1">
        <v>0</v>
      </c>
      <c r="N120" s="1">
        <v>0</v>
      </c>
      <c r="O120" s="1">
        <v>0</v>
      </c>
      <c r="P120" s="1">
        <v>0</v>
      </c>
      <c r="Q120" s="1">
        <v>0</v>
      </c>
      <c r="R120" s="1">
        <v>0</v>
      </c>
      <c r="S120" s="1">
        <v>0</v>
      </c>
      <c r="T120" s="1">
        <v>0</v>
      </c>
      <c r="U120" s="1">
        <v>0</v>
      </c>
      <c r="V120" s="1">
        <v>0</v>
      </c>
      <c r="W120" s="1">
        <v>0</v>
      </c>
      <c r="X120" s="1">
        <v>0</v>
      </c>
      <c r="Y120" s="1">
        <v>0</v>
      </c>
      <c r="Z120" s="1">
        <v>0</v>
      </c>
      <c r="AA120" s="1">
        <v>0</v>
      </c>
      <c r="AB120" s="1">
        <v>0</v>
      </c>
      <c r="AC120" s="1">
        <v>0</v>
      </c>
      <c r="AD120" s="1">
        <v>0</v>
      </c>
      <c r="AE120" s="1">
        <v>0</v>
      </c>
      <c r="AF120" s="1">
        <v>0</v>
      </c>
      <c r="AG120" s="1">
        <v>0</v>
      </c>
      <c r="AH120" s="1">
        <v>0</v>
      </c>
      <c r="AI120" s="1">
        <v>0</v>
      </c>
      <c r="AJ120" s="1">
        <v>0</v>
      </c>
      <c r="AK120" s="1">
        <v>0</v>
      </c>
      <c r="AL120" s="1">
        <v>0</v>
      </c>
      <c r="AM120" s="1">
        <v>0</v>
      </c>
      <c r="AN120" s="1">
        <v>0</v>
      </c>
      <c r="AO120" s="1">
        <v>0</v>
      </c>
      <c r="AP120" s="1">
        <v>0</v>
      </c>
      <c r="AQ120" s="1">
        <v>0.22263124921736077</v>
      </c>
      <c r="AR120" s="1">
        <v>0.30624235568946157</v>
      </c>
      <c r="AS120" s="1">
        <v>0.24701825916549192</v>
      </c>
      <c r="AT120" s="1">
        <v>0.44110396602693536</v>
      </c>
      <c r="AU120" s="1">
        <v>0.54767983672482057</v>
      </c>
      <c r="AV120" s="1">
        <v>0.49497429433956075</v>
      </c>
      <c r="AW120" s="1">
        <v>0.27097952422693572</v>
      </c>
      <c r="AX120" s="1">
        <v>0.59927892292584506</v>
      </c>
      <c r="AY120" s="1">
        <v>0.44110396602693536</v>
      </c>
      <c r="AZ120" s="1">
        <v>0.63977519774893832</v>
      </c>
      <c r="BA120" s="1">
        <v>0</v>
      </c>
      <c r="BB120" s="1">
        <v>0</v>
      </c>
    </row>
    <row r="121" spans="1:54" x14ac:dyDescent="0.25">
      <c r="A121" s="1">
        <v>0</v>
      </c>
      <c r="B121" s="1">
        <v>0</v>
      </c>
      <c r="C121" s="1">
        <v>0</v>
      </c>
      <c r="D121" s="1">
        <v>0</v>
      </c>
      <c r="E121" s="1">
        <v>0</v>
      </c>
      <c r="F121" s="1">
        <v>0</v>
      </c>
      <c r="G121" s="1">
        <v>0</v>
      </c>
      <c r="H121" s="1">
        <v>0</v>
      </c>
      <c r="I121" s="1">
        <v>0</v>
      </c>
      <c r="J121" s="1">
        <v>0</v>
      </c>
      <c r="K121" s="1">
        <v>0</v>
      </c>
      <c r="L121" s="1">
        <v>0</v>
      </c>
      <c r="M121" s="1">
        <v>0</v>
      </c>
      <c r="N121" s="1">
        <v>0</v>
      </c>
      <c r="O121" s="1">
        <v>0</v>
      </c>
      <c r="P121" s="1">
        <v>0</v>
      </c>
      <c r="Q121" s="1">
        <v>0</v>
      </c>
      <c r="R121" s="1">
        <v>0</v>
      </c>
      <c r="S121" s="1">
        <v>0</v>
      </c>
      <c r="T121" s="1">
        <v>0</v>
      </c>
      <c r="U121" s="1">
        <v>0</v>
      </c>
      <c r="V121" s="1">
        <v>0</v>
      </c>
      <c r="W121" s="1">
        <v>0</v>
      </c>
      <c r="X121" s="1">
        <v>0</v>
      </c>
      <c r="Y121" s="1">
        <v>0</v>
      </c>
      <c r="Z121" s="1">
        <v>0</v>
      </c>
      <c r="AA121" s="1">
        <v>0</v>
      </c>
      <c r="AB121" s="1">
        <v>0</v>
      </c>
      <c r="AC121" s="1">
        <v>0</v>
      </c>
      <c r="AD121" s="1">
        <v>0</v>
      </c>
      <c r="AE121" s="1">
        <v>0</v>
      </c>
      <c r="AF121" s="1">
        <v>0</v>
      </c>
      <c r="AG121" s="1">
        <v>0</v>
      </c>
      <c r="AH121" s="1">
        <v>0</v>
      </c>
      <c r="AI121" s="1">
        <v>0</v>
      </c>
      <c r="AJ121" s="1">
        <v>0</v>
      </c>
      <c r="AK121" s="1">
        <v>0</v>
      </c>
      <c r="AL121" s="1">
        <v>0</v>
      </c>
      <c r="AM121" s="1">
        <v>0.97499999999999998</v>
      </c>
      <c r="AN121" s="1">
        <v>0.97499999999999998</v>
      </c>
      <c r="AO121" s="1">
        <v>0.97499999999999998</v>
      </c>
      <c r="AP121" s="1">
        <v>0.97499999999999998</v>
      </c>
      <c r="AQ121" s="1">
        <v>0.27295874372233131</v>
      </c>
      <c r="AR121" s="1">
        <v>0.2869760896780984</v>
      </c>
      <c r="AS121" s="1">
        <v>0.23000963156206611</v>
      </c>
      <c r="AT121" s="1">
        <v>0.4974250398449156</v>
      </c>
      <c r="AU121" s="1">
        <v>0.57125374262785567</v>
      </c>
      <c r="AV121" s="1">
        <v>0.47227018508710916</v>
      </c>
      <c r="AW121" s="1">
        <v>0.33208632006125116</v>
      </c>
      <c r="AX121" s="1">
        <v>0.57758247199516521</v>
      </c>
      <c r="AY121" s="1">
        <v>0.38624342084440899</v>
      </c>
      <c r="AZ121" s="1">
        <v>0.62594251855556049</v>
      </c>
      <c r="BA121" s="1">
        <v>0</v>
      </c>
      <c r="BB121" s="1">
        <v>0</v>
      </c>
    </row>
    <row r="122" spans="1:54" x14ac:dyDescent="0.25">
      <c r="A122" s="1">
        <v>0</v>
      </c>
      <c r="B122" s="1">
        <v>0</v>
      </c>
      <c r="C122" s="1">
        <v>0</v>
      </c>
      <c r="D122" s="1">
        <v>0</v>
      </c>
      <c r="E122" s="1">
        <v>0</v>
      </c>
      <c r="F122" s="1">
        <v>0</v>
      </c>
      <c r="G122" s="1">
        <v>0</v>
      </c>
      <c r="H122" s="1">
        <v>0</v>
      </c>
      <c r="I122" s="1">
        <v>0</v>
      </c>
      <c r="J122" s="1">
        <v>0</v>
      </c>
      <c r="K122" s="1">
        <v>0</v>
      </c>
      <c r="L122" s="1">
        <v>0</v>
      </c>
      <c r="M122" s="1">
        <v>0</v>
      </c>
      <c r="N122" s="1">
        <v>0</v>
      </c>
      <c r="O122" s="1">
        <v>0</v>
      </c>
      <c r="P122" s="1">
        <v>0</v>
      </c>
      <c r="Q122" s="1">
        <v>0</v>
      </c>
      <c r="R122" s="1">
        <v>0</v>
      </c>
      <c r="S122" s="1">
        <v>0</v>
      </c>
      <c r="T122" s="1">
        <v>0</v>
      </c>
      <c r="U122" s="1">
        <v>0</v>
      </c>
      <c r="V122" s="1">
        <v>0</v>
      </c>
      <c r="W122" s="1">
        <v>0</v>
      </c>
      <c r="X122" s="1">
        <v>0</v>
      </c>
      <c r="Y122" s="1">
        <v>0</v>
      </c>
      <c r="Z122" s="1">
        <v>0</v>
      </c>
      <c r="AA122" s="1">
        <v>0</v>
      </c>
      <c r="AB122" s="1">
        <v>0</v>
      </c>
      <c r="AC122" s="1">
        <v>0</v>
      </c>
      <c r="AD122" s="1">
        <v>0</v>
      </c>
      <c r="AE122" s="1">
        <v>0</v>
      </c>
      <c r="AF122" s="1">
        <v>0</v>
      </c>
      <c r="AG122" s="1">
        <v>0</v>
      </c>
      <c r="AH122" s="1">
        <v>0</v>
      </c>
      <c r="AI122" s="1">
        <v>0</v>
      </c>
      <c r="AJ122" s="1">
        <v>0</v>
      </c>
      <c r="AK122" s="1">
        <v>0</v>
      </c>
      <c r="AL122" s="1">
        <v>0</v>
      </c>
      <c r="AM122" s="1">
        <v>0</v>
      </c>
      <c r="AN122" s="1">
        <v>0</v>
      </c>
      <c r="AO122" s="1">
        <v>0</v>
      </c>
      <c r="AP122" s="1">
        <v>0</v>
      </c>
      <c r="AQ122" s="1">
        <v>0.262551543304546</v>
      </c>
      <c r="AR122" s="1">
        <v>0.30872598611898949</v>
      </c>
      <c r="AS122" s="1">
        <v>0.262551543304546</v>
      </c>
      <c r="AT122" s="1">
        <v>0.35321406350951934</v>
      </c>
      <c r="AU122" s="1">
        <v>0.53885901042019224</v>
      </c>
      <c r="AV122" s="1">
        <v>0.59658117709520742</v>
      </c>
      <c r="AW122" s="1">
        <v>0.30872598611898949</v>
      </c>
      <c r="AX122" s="1">
        <v>0.5775467741928848</v>
      </c>
      <c r="AY122" s="1">
        <v>0.4382887221468228</v>
      </c>
      <c r="AZ122" s="1">
        <v>0.68872497260887133</v>
      </c>
      <c r="BA122" s="1">
        <v>0</v>
      </c>
      <c r="BB122" s="1">
        <v>0</v>
      </c>
    </row>
    <row r="123" spans="1:54" x14ac:dyDescent="0.25">
      <c r="A123" s="1">
        <v>0</v>
      </c>
      <c r="B123" s="1">
        <v>0</v>
      </c>
      <c r="C123" s="1">
        <v>0</v>
      </c>
      <c r="D123" s="1">
        <v>0</v>
      </c>
      <c r="E123" s="1">
        <v>0</v>
      </c>
      <c r="F123" s="1">
        <v>0</v>
      </c>
      <c r="G123" s="1">
        <v>0</v>
      </c>
      <c r="H123" s="1">
        <v>0</v>
      </c>
      <c r="I123" s="1">
        <v>0</v>
      </c>
      <c r="J123" s="1">
        <v>0</v>
      </c>
      <c r="K123" s="1">
        <v>0</v>
      </c>
      <c r="L123" s="1">
        <v>0</v>
      </c>
      <c r="M123" s="1">
        <v>0</v>
      </c>
      <c r="N123" s="1">
        <v>0</v>
      </c>
      <c r="O123" s="1">
        <v>0</v>
      </c>
      <c r="P123" s="1">
        <v>0</v>
      </c>
      <c r="Q123" s="1">
        <v>0</v>
      </c>
      <c r="R123" s="1">
        <v>0</v>
      </c>
      <c r="S123" s="1">
        <v>0</v>
      </c>
      <c r="T123" s="1">
        <v>0</v>
      </c>
      <c r="U123" s="1">
        <v>0</v>
      </c>
      <c r="V123" s="1">
        <v>0</v>
      </c>
      <c r="W123" s="1">
        <v>0</v>
      </c>
      <c r="X123" s="1">
        <v>0</v>
      </c>
      <c r="Y123" s="1">
        <v>0</v>
      </c>
      <c r="Z123" s="1">
        <v>0</v>
      </c>
      <c r="AA123" s="1">
        <v>0</v>
      </c>
      <c r="AB123" s="1">
        <v>0</v>
      </c>
      <c r="AC123" s="1">
        <v>0</v>
      </c>
      <c r="AD123" s="1">
        <v>0</v>
      </c>
      <c r="AE123" s="1">
        <v>0</v>
      </c>
      <c r="AF123" s="1">
        <v>0</v>
      </c>
      <c r="AG123" s="1">
        <v>0</v>
      </c>
      <c r="AH123" s="1">
        <v>0</v>
      </c>
      <c r="AI123" s="1">
        <v>0</v>
      </c>
      <c r="AJ123" s="1">
        <v>0</v>
      </c>
      <c r="AK123" s="1">
        <v>0</v>
      </c>
      <c r="AL123" s="1">
        <v>0</v>
      </c>
      <c r="AM123" s="1">
        <v>0</v>
      </c>
      <c r="AN123" s="1">
        <v>0</v>
      </c>
      <c r="AO123" s="1">
        <v>0</v>
      </c>
      <c r="AP123" s="1">
        <v>0</v>
      </c>
      <c r="AQ123" s="1">
        <v>0.32022121442886897</v>
      </c>
      <c r="AR123" s="1">
        <v>0.24769296835968246</v>
      </c>
      <c r="AS123" s="1">
        <v>0.10854176396840687</v>
      </c>
      <c r="AT123" s="1">
        <v>0.43262971964649344</v>
      </c>
      <c r="AU123" s="1">
        <v>0.57789594796408661</v>
      </c>
      <c r="AV123" s="1">
        <v>0.67466127488344707</v>
      </c>
      <c r="AW123" s="1">
        <v>0.29657135799970336</v>
      </c>
      <c r="AX123" s="1">
        <v>0.55787060705735403</v>
      </c>
      <c r="AY123" s="1">
        <v>0.4108171411564201</v>
      </c>
      <c r="AZ123" s="1">
        <v>0.63662174186121856</v>
      </c>
      <c r="BA123" s="1">
        <v>0</v>
      </c>
      <c r="BB123" s="1">
        <v>0</v>
      </c>
    </row>
    <row r="124" spans="1:54" x14ac:dyDescent="0.25">
      <c r="A124" s="1">
        <v>0</v>
      </c>
      <c r="B124" s="1">
        <v>0</v>
      </c>
      <c r="C124" s="1">
        <v>0</v>
      </c>
      <c r="D124" s="1">
        <v>0</v>
      </c>
      <c r="E124" s="1">
        <v>0</v>
      </c>
      <c r="F124" s="1">
        <v>0</v>
      </c>
      <c r="G124" s="1">
        <v>0</v>
      </c>
      <c r="H124" s="1">
        <v>0</v>
      </c>
      <c r="I124" s="1">
        <v>0</v>
      </c>
      <c r="J124" s="1">
        <v>0</v>
      </c>
      <c r="K124" s="1">
        <v>0</v>
      </c>
      <c r="L124" s="1">
        <v>0</v>
      </c>
      <c r="M124" s="1">
        <v>0</v>
      </c>
      <c r="N124" s="1">
        <v>0</v>
      </c>
      <c r="O124" s="1">
        <v>0</v>
      </c>
      <c r="P124" s="1">
        <v>0</v>
      </c>
      <c r="Q124" s="1">
        <v>0</v>
      </c>
      <c r="R124" s="1">
        <v>0</v>
      </c>
      <c r="S124" s="1">
        <v>0</v>
      </c>
      <c r="T124" s="1">
        <v>0</v>
      </c>
      <c r="U124" s="1">
        <v>0</v>
      </c>
      <c r="V124" s="1">
        <v>0</v>
      </c>
      <c r="W124" s="1">
        <v>0</v>
      </c>
      <c r="X124" s="1">
        <v>0</v>
      </c>
      <c r="Y124" s="1">
        <v>0</v>
      </c>
      <c r="Z124" s="1">
        <v>0</v>
      </c>
      <c r="AA124" s="1">
        <v>0</v>
      </c>
      <c r="AB124" s="1">
        <v>0</v>
      </c>
      <c r="AC124" s="1">
        <v>0</v>
      </c>
      <c r="AD124" s="1">
        <v>0</v>
      </c>
      <c r="AE124" s="1">
        <v>0</v>
      </c>
      <c r="AF124" s="1">
        <v>0</v>
      </c>
      <c r="AG124" s="1">
        <v>0</v>
      </c>
      <c r="AH124" s="1">
        <v>0</v>
      </c>
      <c r="AI124" s="1">
        <v>0</v>
      </c>
      <c r="AJ124" s="1">
        <v>0</v>
      </c>
      <c r="AK124" s="1">
        <v>0</v>
      </c>
      <c r="AL124" s="1">
        <v>0</v>
      </c>
      <c r="AM124" s="1">
        <v>0</v>
      </c>
      <c r="AN124" s="1">
        <v>0</v>
      </c>
      <c r="AO124" s="1">
        <v>0</v>
      </c>
      <c r="AP124" s="1">
        <v>0</v>
      </c>
      <c r="AQ124" s="1">
        <v>0.18656201007202244</v>
      </c>
      <c r="AR124" s="1">
        <v>0.2735068909038243</v>
      </c>
      <c r="AS124" s="1">
        <v>0.35304505677824904</v>
      </c>
      <c r="AT124" s="1">
        <v>0.37844294756551955</v>
      </c>
      <c r="AU124" s="1">
        <v>0.73662057491869692</v>
      </c>
      <c r="AV124" s="1">
        <v>0.61152787752708537</v>
      </c>
      <c r="AW124" s="1">
        <v>0.30065321377168752</v>
      </c>
      <c r="AX124" s="1">
        <v>0.61152787752708537</v>
      </c>
      <c r="AY124" s="1">
        <v>0.56750357274782903</v>
      </c>
      <c r="AZ124" s="1">
        <v>0.73662057491869692</v>
      </c>
      <c r="BA124" s="1">
        <v>0</v>
      </c>
      <c r="BB124" s="1">
        <v>0</v>
      </c>
    </row>
    <row r="125" spans="1:54" x14ac:dyDescent="0.25">
      <c r="A125" s="1">
        <v>0</v>
      </c>
      <c r="B125" s="1">
        <v>0</v>
      </c>
      <c r="C125" s="1">
        <v>0</v>
      </c>
      <c r="D125" s="1">
        <v>0</v>
      </c>
      <c r="E125" s="1">
        <v>0</v>
      </c>
      <c r="F125" s="1">
        <v>0</v>
      </c>
      <c r="G125" s="1">
        <v>0</v>
      </c>
      <c r="H125" s="1">
        <v>0</v>
      </c>
      <c r="I125" s="1">
        <v>0</v>
      </c>
      <c r="J125" s="1">
        <v>0</v>
      </c>
      <c r="K125" s="1">
        <v>0</v>
      </c>
      <c r="L125" s="1">
        <v>0</v>
      </c>
      <c r="M125" s="1">
        <v>0</v>
      </c>
      <c r="N125" s="1">
        <v>0</v>
      </c>
      <c r="O125" s="1">
        <v>0</v>
      </c>
      <c r="P125" s="1">
        <v>0</v>
      </c>
      <c r="Q125" s="1">
        <v>0</v>
      </c>
      <c r="R125" s="1">
        <v>0</v>
      </c>
      <c r="S125" s="1">
        <v>0</v>
      </c>
      <c r="T125" s="1">
        <v>0</v>
      </c>
      <c r="U125" s="1">
        <v>0</v>
      </c>
      <c r="V125" s="1">
        <v>0</v>
      </c>
      <c r="W125" s="1">
        <v>0</v>
      </c>
      <c r="X125" s="1">
        <v>0</v>
      </c>
      <c r="Y125" s="1">
        <v>0</v>
      </c>
      <c r="Z125" s="1">
        <v>0</v>
      </c>
      <c r="AA125" s="1">
        <v>0</v>
      </c>
      <c r="AB125" s="1">
        <v>0</v>
      </c>
      <c r="AC125" s="1">
        <v>0</v>
      </c>
      <c r="AD125" s="1">
        <v>0</v>
      </c>
      <c r="AE125" s="1">
        <v>0</v>
      </c>
      <c r="AF125" s="1">
        <v>0</v>
      </c>
      <c r="AG125" s="1">
        <v>0</v>
      </c>
      <c r="AH125" s="1">
        <v>0</v>
      </c>
      <c r="AI125" s="1">
        <v>0</v>
      </c>
      <c r="AJ125" s="1">
        <v>0</v>
      </c>
      <c r="AK125" s="1">
        <v>0</v>
      </c>
      <c r="AL125" s="1">
        <v>0</v>
      </c>
      <c r="AM125" s="1">
        <v>0</v>
      </c>
      <c r="AN125" s="1">
        <v>0</v>
      </c>
      <c r="AO125" s="1">
        <v>0</v>
      </c>
      <c r="AP125" s="1">
        <v>0</v>
      </c>
      <c r="AQ125" s="1">
        <v>0.28774779731057221</v>
      </c>
      <c r="AR125" s="1">
        <v>0.28774779731057221</v>
      </c>
      <c r="AS125" s="1">
        <v>0.28774779731057221</v>
      </c>
      <c r="AT125" s="1">
        <v>0.41199169242391376</v>
      </c>
      <c r="AU125" s="1">
        <v>0.55243197754918771</v>
      </c>
      <c r="AV125" s="1">
        <v>0.49785328351339597</v>
      </c>
      <c r="AW125" s="1">
        <v>0.41199169242391376</v>
      </c>
      <c r="AX125" s="1">
        <v>0.55243197754918771</v>
      </c>
      <c r="AY125" s="1">
        <v>0.46979953499406779</v>
      </c>
      <c r="AZ125" s="1">
        <v>0.63078042989346006</v>
      </c>
      <c r="BA125" s="1">
        <v>0</v>
      </c>
      <c r="BB125" s="1">
        <v>0</v>
      </c>
    </row>
    <row r="126" spans="1:54" x14ac:dyDescent="0.25">
      <c r="A126" s="1">
        <v>0</v>
      </c>
      <c r="B126" s="1">
        <v>0</v>
      </c>
      <c r="C126" s="1">
        <v>0</v>
      </c>
      <c r="D126" s="1">
        <v>0</v>
      </c>
      <c r="E126" s="1">
        <v>0</v>
      </c>
      <c r="F126" s="1">
        <v>0</v>
      </c>
      <c r="G126" s="1">
        <v>0</v>
      </c>
      <c r="H126" s="1">
        <v>0</v>
      </c>
      <c r="I126" s="1">
        <v>0</v>
      </c>
      <c r="J126" s="1">
        <v>0</v>
      </c>
      <c r="K126" s="1">
        <v>0</v>
      </c>
      <c r="L126" s="1">
        <v>0</v>
      </c>
      <c r="M126" s="1">
        <v>0</v>
      </c>
      <c r="N126" s="1">
        <v>0</v>
      </c>
      <c r="O126" s="1">
        <v>0</v>
      </c>
      <c r="P126" s="1">
        <v>0</v>
      </c>
      <c r="Q126" s="1">
        <v>0</v>
      </c>
      <c r="R126" s="1">
        <v>0</v>
      </c>
      <c r="S126" s="1">
        <v>0</v>
      </c>
      <c r="T126" s="1">
        <v>0</v>
      </c>
      <c r="U126" s="1">
        <v>0</v>
      </c>
      <c r="V126" s="1">
        <v>0</v>
      </c>
      <c r="W126" s="1">
        <v>0</v>
      </c>
      <c r="X126" s="1">
        <v>0</v>
      </c>
      <c r="Y126" s="1">
        <v>0</v>
      </c>
      <c r="Z126" s="1">
        <v>0</v>
      </c>
      <c r="AA126" s="1">
        <v>0</v>
      </c>
      <c r="AB126" s="1">
        <v>0</v>
      </c>
      <c r="AC126" s="1">
        <v>0</v>
      </c>
      <c r="AD126" s="1">
        <v>0</v>
      </c>
      <c r="AE126" s="1">
        <v>0</v>
      </c>
      <c r="AF126" s="1">
        <v>0</v>
      </c>
      <c r="AG126" s="1">
        <v>0</v>
      </c>
      <c r="AH126" s="1">
        <v>0</v>
      </c>
      <c r="AI126" s="1">
        <v>0</v>
      </c>
      <c r="AJ126" s="1">
        <v>0</v>
      </c>
      <c r="AK126" s="1">
        <v>0</v>
      </c>
      <c r="AL126" s="1">
        <v>0</v>
      </c>
      <c r="AM126" s="1">
        <v>0.97499999999999998</v>
      </c>
      <c r="AN126" s="1">
        <v>0.97499999999999998</v>
      </c>
      <c r="AO126" s="1">
        <v>0.97499999999999998</v>
      </c>
      <c r="AP126" s="1">
        <v>0.97499999999999998</v>
      </c>
      <c r="AQ126" s="1">
        <v>0.24804937921702175</v>
      </c>
      <c r="AR126" s="1">
        <v>0.28086384588375379</v>
      </c>
      <c r="AS126" s="1">
        <v>0.45903206692429155</v>
      </c>
      <c r="AT126" s="1">
        <v>0.31253360829190546</v>
      </c>
      <c r="AU126" s="1">
        <v>0.59178554588009558</v>
      </c>
      <c r="AV126" s="1">
        <v>0.64181656373949725</v>
      </c>
      <c r="AW126" s="1">
        <v>0.32013707586767159</v>
      </c>
      <c r="AX126" s="1">
        <v>0.70512687177135458</v>
      </c>
      <c r="AY126" s="1">
        <v>0.49785328351339597</v>
      </c>
      <c r="AZ126" s="1">
        <v>0.60511557858224041</v>
      </c>
      <c r="BA126" s="1">
        <v>0</v>
      </c>
      <c r="BB126" s="1">
        <v>0</v>
      </c>
    </row>
    <row r="127" spans="1:54" x14ac:dyDescent="0.25">
      <c r="A127" s="1">
        <v>0</v>
      </c>
      <c r="B127" s="1">
        <v>0</v>
      </c>
      <c r="C127" s="1">
        <v>0</v>
      </c>
      <c r="D127" s="1">
        <v>0</v>
      </c>
      <c r="E127" s="1">
        <v>0</v>
      </c>
      <c r="F127" s="1">
        <v>0</v>
      </c>
      <c r="G127" s="1">
        <v>0</v>
      </c>
      <c r="H127" s="1">
        <v>0</v>
      </c>
      <c r="I127" s="1">
        <v>0</v>
      </c>
      <c r="J127" s="1">
        <v>0</v>
      </c>
      <c r="K127" s="1">
        <v>0</v>
      </c>
      <c r="L127" s="1">
        <v>0</v>
      </c>
      <c r="M127" s="1">
        <v>0</v>
      </c>
      <c r="N127" s="1">
        <v>0</v>
      </c>
      <c r="O127" s="1">
        <v>0</v>
      </c>
      <c r="P127" s="1">
        <v>0</v>
      </c>
      <c r="Q127" s="1">
        <v>0</v>
      </c>
      <c r="R127" s="1">
        <v>0</v>
      </c>
      <c r="S127" s="1">
        <v>0</v>
      </c>
      <c r="T127" s="1">
        <v>0</v>
      </c>
      <c r="U127" s="1">
        <v>0</v>
      </c>
      <c r="V127" s="1">
        <v>0</v>
      </c>
      <c r="W127" s="1">
        <v>0</v>
      </c>
      <c r="X127" s="1">
        <v>0</v>
      </c>
      <c r="Y127" s="1">
        <v>0</v>
      </c>
      <c r="Z127" s="1">
        <v>0</v>
      </c>
      <c r="AA127" s="1">
        <v>0</v>
      </c>
      <c r="AB127" s="1">
        <v>0</v>
      </c>
      <c r="AC127" s="1">
        <v>0</v>
      </c>
      <c r="AD127" s="1">
        <v>0</v>
      </c>
      <c r="AE127" s="1">
        <v>0</v>
      </c>
      <c r="AF127" s="1">
        <v>0</v>
      </c>
      <c r="AG127" s="1">
        <v>0</v>
      </c>
      <c r="AH127" s="1">
        <v>0</v>
      </c>
      <c r="AI127" s="1">
        <v>0</v>
      </c>
      <c r="AJ127" s="1">
        <v>0</v>
      </c>
      <c r="AK127" s="1">
        <v>0</v>
      </c>
      <c r="AL127" s="1">
        <v>0</v>
      </c>
      <c r="AM127" s="1">
        <v>0</v>
      </c>
      <c r="AN127" s="1">
        <v>0</v>
      </c>
      <c r="AO127" s="1">
        <v>0</v>
      </c>
      <c r="AP127" s="1">
        <v>0</v>
      </c>
      <c r="AQ127" s="1">
        <v>0.30257135169095184</v>
      </c>
      <c r="AR127" s="1">
        <v>0.33649830001819714</v>
      </c>
      <c r="AS127" s="1">
        <v>0.33649830001819714</v>
      </c>
      <c r="AT127" s="1">
        <v>0.33649830001819714</v>
      </c>
      <c r="AU127" s="1">
        <v>0.55076883581267655</v>
      </c>
      <c r="AV127" s="1">
        <v>0.55076883581267655</v>
      </c>
      <c r="AW127" s="1">
        <v>0.30257135169095184</v>
      </c>
      <c r="AX127" s="1">
        <v>0.5788822781178995</v>
      </c>
      <c r="AY127" s="1">
        <v>0.55076883581267655</v>
      </c>
      <c r="AZ127" s="1">
        <v>0.71172855620924214</v>
      </c>
      <c r="BA127" s="1">
        <v>0</v>
      </c>
      <c r="BB127" s="1">
        <v>0</v>
      </c>
    </row>
    <row r="128" spans="1:54" x14ac:dyDescent="0.25">
      <c r="A128" s="1">
        <v>0</v>
      </c>
      <c r="B128" s="1">
        <v>0</v>
      </c>
      <c r="C128" s="1">
        <v>0</v>
      </c>
      <c r="D128" s="1">
        <v>0</v>
      </c>
      <c r="E128" s="1">
        <v>0</v>
      </c>
      <c r="F128" s="1">
        <v>0</v>
      </c>
      <c r="G128" s="1">
        <v>0</v>
      </c>
      <c r="H128" s="1">
        <v>0</v>
      </c>
      <c r="I128" s="1">
        <v>0</v>
      </c>
      <c r="J128" s="1">
        <v>0</v>
      </c>
      <c r="K128" s="1">
        <v>0</v>
      </c>
      <c r="L128" s="1">
        <v>0</v>
      </c>
      <c r="M128" s="1">
        <v>0</v>
      </c>
      <c r="N128" s="1">
        <v>0</v>
      </c>
      <c r="O128" s="1">
        <v>0</v>
      </c>
      <c r="P128" s="1">
        <v>0</v>
      </c>
      <c r="Q128" s="1">
        <v>0</v>
      </c>
      <c r="R128" s="1">
        <v>0</v>
      </c>
      <c r="S128" s="1">
        <v>0</v>
      </c>
      <c r="T128" s="1">
        <v>0</v>
      </c>
      <c r="U128" s="1">
        <v>0</v>
      </c>
      <c r="V128" s="1">
        <v>0</v>
      </c>
      <c r="W128" s="1">
        <v>0</v>
      </c>
      <c r="X128" s="1">
        <v>0</v>
      </c>
      <c r="Y128" s="1">
        <v>0</v>
      </c>
      <c r="Z128" s="1">
        <v>0</v>
      </c>
      <c r="AA128" s="1">
        <v>0</v>
      </c>
      <c r="AB128" s="1">
        <v>0</v>
      </c>
      <c r="AC128" s="1">
        <v>0</v>
      </c>
      <c r="AD128" s="1">
        <v>0</v>
      </c>
      <c r="AE128" s="1">
        <v>0</v>
      </c>
      <c r="AF128" s="1">
        <v>0</v>
      </c>
      <c r="AG128" s="1">
        <v>0</v>
      </c>
      <c r="AH128" s="1">
        <v>0</v>
      </c>
      <c r="AI128" s="1">
        <v>0</v>
      </c>
      <c r="AJ128" s="1">
        <v>0</v>
      </c>
      <c r="AK128" s="1">
        <v>0</v>
      </c>
      <c r="AL128" s="1">
        <v>0</v>
      </c>
      <c r="AM128" s="1">
        <v>0</v>
      </c>
      <c r="AN128" s="1">
        <v>0</v>
      </c>
      <c r="AO128" s="1">
        <v>0</v>
      </c>
      <c r="AP128" s="1">
        <v>0</v>
      </c>
      <c r="AQ128" s="1">
        <v>0.36342398701698064</v>
      </c>
      <c r="AR128" s="1">
        <v>0.471659827654622</v>
      </c>
      <c r="AS128" s="1">
        <v>0.41906604118352808</v>
      </c>
      <c r="AT128" s="1">
        <v>0.36342398701698064</v>
      </c>
      <c r="AU128" s="1">
        <v>0.61564560962135406</v>
      </c>
      <c r="AV128" s="1">
        <v>0.74286937359359317</v>
      </c>
      <c r="AW128" s="1">
        <v>0.23815990993682101</v>
      </c>
      <c r="AX128" s="1">
        <v>0.61564560962135406</v>
      </c>
      <c r="AY128" s="1">
        <v>0.41906604118352808</v>
      </c>
      <c r="AZ128" s="1">
        <v>0.471659827654622</v>
      </c>
      <c r="BA128" s="1">
        <v>0</v>
      </c>
      <c r="BB128" s="1">
        <v>0</v>
      </c>
    </row>
    <row r="129" spans="1:54" x14ac:dyDescent="0.25">
      <c r="A129" s="1">
        <v>0</v>
      </c>
      <c r="B129" s="1">
        <v>0</v>
      </c>
      <c r="C129" s="1">
        <v>0</v>
      </c>
      <c r="D129" s="1">
        <v>0</v>
      </c>
      <c r="E129" s="1">
        <v>0</v>
      </c>
      <c r="F129" s="1">
        <v>0</v>
      </c>
      <c r="G129" s="1">
        <v>0</v>
      </c>
      <c r="H129" s="1">
        <v>0</v>
      </c>
      <c r="I129" s="1">
        <v>0</v>
      </c>
      <c r="J129" s="1">
        <v>0</v>
      </c>
      <c r="K129" s="1">
        <v>0</v>
      </c>
      <c r="L129" s="1">
        <v>0</v>
      </c>
      <c r="M129" s="1">
        <v>0</v>
      </c>
      <c r="N129" s="1">
        <v>0</v>
      </c>
      <c r="O129" s="1">
        <v>0</v>
      </c>
      <c r="P129" s="1">
        <v>0</v>
      </c>
      <c r="Q129" s="1">
        <v>0</v>
      </c>
      <c r="R129" s="1">
        <v>0</v>
      </c>
      <c r="S129" s="1">
        <v>0</v>
      </c>
      <c r="T129" s="1">
        <v>0</v>
      </c>
      <c r="U129" s="1">
        <v>0</v>
      </c>
      <c r="V129" s="1">
        <v>0</v>
      </c>
      <c r="W129" s="1">
        <v>0</v>
      </c>
      <c r="X129" s="1">
        <v>0</v>
      </c>
      <c r="Y129" s="1">
        <v>0</v>
      </c>
      <c r="Z129" s="1">
        <v>0</v>
      </c>
      <c r="AA129" s="1">
        <v>0</v>
      </c>
      <c r="AB129" s="1">
        <v>0</v>
      </c>
      <c r="AC129" s="1">
        <v>0</v>
      </c>
      <c r="AD129" s="1">
        <v>0</v>
      </c>
      <c r="AE129" s="1">
        <v>0</v>
      </c>
      <c r="AF129" s="1">
        <v>0</v>
      </c>
      <c r="AG129" s="1">
        <v>0</v>
      </c>
      <c r="AH129" s="1">
        <v>0</v>
      </c>
      <c r="AI129" s="1">
        <v>0.97499999999999998</v>
      </c>
      <c r="AJ129" s="1">
        <v>0.97499999999999998</v>
      </c>
      <c r="AK129" s="1">
        <v>0.97499999999999998</v>
      </c>
      <c r="AL129" s="1">
        <v>0.97499999999999998</v>
      </c>
      <c r="AM129" s="1">
        <v>0.97499999999999998</v>
      </c>
      <c r="AN129" s="1">
        <v>0.97499999999999998</v>
      </c>
      <c r="AO129" s="1">
        <v>0.97499999999999998</v>
      </c>
      <c r="AP129" s="1">
        <v>0.97499999999999998</v>
      </c>
      <c r="AQ129" s="1">
        <v>0.71641793611808868</v>
      </c>
      <c r="AR129" s="1">
        <v>0.80587955031675573</v>
      </c>
      <c r="AS129" s="1">
        <v>0.80587955031675573</v>
      </c>
      <c r="AT129" s="1">
        <v>0.80587955031675573</v>
      </c>
      <c r="AU129" s="1">
        <v>0.80587955031675573</v>
      </c>
      <c r="AV129" s="1">
        <v>0.80587955031675573</v>
      </c>
      <c r="AW129" s="1">
        <v>0.80587955031675573</v>
      </c>
      <c r="AX129" s="1">
        <v>0.93241401351145647</v>
      </c>
      <c r="AY129" s="1">
        <v>0.80587955031675573</v>
      </c>
      <c r="AZ129" s="1">
        <v>0.80587955031675573</v>
      </c>
      <c r="BA129" s="1">
        <v>0</v>
      </c>
      <c r="BB129" s="1">
        <v>0</v>
      </c>
    </row>
    <row r="130" spans="1:54" x14ac:dyDescent="0.25">
      <c r="A130" s="1">
        <v>0</v>
      </c>
      <c r="B130" s="1">
        <v>0</v>
      </c>
      <c r="C130" s="1">
        <v>0</v>
      </c>
      <c r="D130" s="1">
        <v>0</v>
      </c>
      <c r="E130" s="1">
        <v>0</v>
      </c>
      <c r="F130" s="1">
        <v>0</v>
      </c>
      <c r="G130" s="1">
        <v>0</v>
      </c>
      <c r="H130" s="1">
        <v>0</v>
      </c>
      <c r="I130" s="1">
        <v>0</v>
      </c>
      <c r="J130" s="1">
        <v>0</v>
      </c>
      <c r="K130" s="1">
        <v>0</v>
      </c>
      <c r="L130" s="1">
        <v>0</v>
      </c>
      <c r="M130" s="1">
        <v>0</v>
      </c>
      <c r="N130" s="1">
        <v>0</v>
      </c>
      <c r="O130" s="1">
        <v>0</v>
      </c>
      <c r="P130" s="1">
        <v>0</v>
      </c>
      <c r="Q130" s="1">
        <v>0</v>
      </c>
      <c r="R130" s="1">
        <v>0</v>
      </c>
      <c r="S130" s="1">
        <v>0</v>
      </c>
      <c r="T130" s="1">
        <v>0</v>
      </c>
      <c r="U130" s="1">
        <v>0</v>
      </c>
      <c r="V130" s="1">
        <v>0</v>
      </c>
      <c r="W130" s="1">
        <v>0</v>
      </c>
      <c r="X130" s="1">
        <v>0</v>
      </c>
      <c r="Y130" s="1">
        <v>0</v>
      </c>
      <c r="Z130" s="1">
        <v>0</v>
      </c>
      <c r="AA130" s="1">
        <v>0</v>
      </c>
      <c r="AB130" s="1">
        <v>0</v>
      </c>
      <c r="AC130" s="1">
        <v>1</v>
      </c>
      <c r="AD130" s="1">
        <v>1</v>
      </c>
      <c r="AE130" s="1">
        <v>0.97499999999999998</v>
      </c>
      <c r="AF130" s="1">
        <v>0.97499999999999998</v>
      </c>
      <c r="AG130" s="1">
        <v>0.97499999999999998</v>
      </c>
      <c r="AH130" s="1">
        <v>0.97499999999999998</v>
      </c>
      <c r="AI130" s="1">
        <v>0.97499999999999998</v>
      </c>
      <c r="AJ130" s="1">
        <v>1</v>
      </c>
      <c r="AK130" s="1">
        <v>1</v>
      </c>
      <c r="AL130" s="1">
        <v>1</v>
      </c>
      <c r="AM130" s="1">
        <v>0</v>
      </c>
      <c r="AN130" s="1">
        <v>0</v>
      </c>
      <c r="AO130" s="1">
        <v>0</v>
      </c>
      <c r="AP130" s="1">
        <v>0</v>
      </c>
      <c r="AQ130" s="1">
        <v>0</v>
      </c>
      <c r="AR130" s="1">
        <v>0</v>
      </c>
      <c r="AS130" s="1">
        <v>0</v>
      </c>
      <c r="AT130" s="1">
        <v>0</v>
      </c>
      <c r="AU130" s="1">
        <v>0</v>
      </c>
      <c r="AV130" s="1">
        <v>0</v>
      </c>
      <c r="AW130" s="1">
        <v>0</v>
      </c>
      <c r="AX130" s="1">
        <v>0</v>
      </c>
      <c r="AY130" s="1">
        <v>0</v>
      </c>
      <c r="AZ130" s="1">
        <v>0</v>
      </c>
      <c r="BA130" s="1">
        <v>0</v>
      </c>
      <c r="BB130" s="1">
        <v>0</v>
      </c>
    </row>
    <row r="131" spans="1:54" x14ac:dyDescent="0.25">
      <c r="A131" s="1">
        <v>0</v>
      </c>
      <c r="B131" s="1">
        <v>0</v>
      </c>
      <c r="C131" s="1">
        <v>0</v>
      </c>
      <c r="D131" s="1">
        <v>0</v>
      </c>
      <c r="E131" s="1">
        <v>0</v>
      </c>
      <c r="F131" s="1">
        <v>0</v>
      </c>
      <c r="G131" s="1">
        <v>0</v>
      </c>
      <c r="H131" s="1">
        <v>0</v>
      </c>
      <c r="I131" s="1">
        <v>0</v>
      </c>
      <c r="J131" s="1">
        <v>0</v>
      </c>
      <c r="K131" s="1">
        <v>0</v>
      </c>
      <c r="L131" s="1">
        <v>0</v>
      </c>
      <c r="M131" s="1">
        <v>0</v>
      </c>
      <c r="N131" s="1">
        <v>0</v>
      </c>
      <c r="O131" s="1">
        <v>0</v>
      </c>
      <c r="P131" s="1">
        <v>0</v>
      </c>
      <c r="Q131" s="1">
        <v>0</v>
      </c>
      <c r="R131" s="1">
        <v>0</v>
      </c>
      <c r="S131" s="1">
        <v>0</v>
      </c>
      <c r="T131" s="1">
        <v>0</v>
      </c>
      <c r="U131" s="1">
        <v>0</v>
      </c>
      <c r="V131" s="1">
        <v>0</v>
      </c>
      <c r="W131" s="1">
        <v>0</v>
      </c>
      <c r="X131" s="1">
        <v>0</v>
      </c>
      <c r="Y131" s="1">
        <v>0</v>
      </c>
      <c r="Z131" s="1">
        <v>0</v>
      </c>
      <c r="AA131" s="1">
        <v>0</v>
      </c>
      <c r="AB131" s="1">
        <v>0</v>
      </c>
      <c r="AC131" s="1">
        <v>0</v>
      </c>
      <c r="AD131" s="1">
        <v>0</v>
      </c>
      <c r="AE131" s="1">
        <v>0</v>
      </c>
      <c r="AF131" s="1">
        <v>0</v>
      </c>
      <c r="AG131" s="1">
        <v>0</v>
      </c>
      <c r="AH131" s="1">
        <v>0</v>
      </c>
      <c r="AI131" s="1">
        <v>0</v>
      </c>
      <c r="AJ131" s="1">
        <v>0</v>
      </c>
      <c r="AK131" s="1">
        <v>0</v>
      </c>
      <c r="AL131" s="1">
        <v>0</v>
      </c>
      <c r="AM131" s="1">
        <v>0</v>
      </c>
      <c r="AN131" s="1">
        <v>0</v>
      </c>
      <c r="AO131" s="1">
        <v>0</v>
      </c>
      <c r="AP131" s="1">
        <v>0</v>
      </c>
      <c r="AQ131" s="1">
        <v>0</v>
      </c>
      <c r="AR131" s="1">
        <v>0</v>
      </c>
      <c r="AS131" s="1">
        <v>0</v>
      </c>
      <c r="AT131" s="1">
        <v>0</v>
      </c>
      <c r="AU131" s="1">
        <v>0</v>
      </c>
      <c r="AV131" s="1">
        <v>0</v>
      </c>
      <c r="AW131" s="1">
        <v>0</v>
      </c>
      <c r="AX131" s="1">
        <v>0</v>
      </c>
      <c r="AY131" s="1">
        <v>0</v>
      </c>
      <c r="AZ131" s="1">
        <v>0</v>
      </c>
      <c r="BA131" s="1">
        <v>0</v>
      </c>
      <c r="BB131" s="1">
        <v>0</v>
      </c>
    </row>
    <row r="132" spans="1:54" x14ac:dyDescent="0.25">
      <c r="A132" s="1">
        <v>0</v>
      </c>
      <c r="B132" s="1">
        <v>0</v>
      </c>
      <c r="C132" s="1">
        <v>0</v>
      </c>
      <c r="D132" s="1">
        <v>0</v>
      </c>
      <c r="E132" s="1">
        <v>0</v>
      </c>
      <c r="F132" s="1">
        <v>0</v>
      </c>
      <c r="G132" s="1">
        <v>0</v>
      </c>
      <c r="H132" s="1">
        <v>0</v>
      </c>
      <c r="I132" s="1">
        <v>0</v>
      </c>
      <c r="J132" s="1">
        <v>0</v>
      </c>
      <c r="K132" s="1">
        <v>0</v>
      </c>
      <c r="L132" s="1">
        <v>0</v>
      </c>
      <c r="M132" s="1">
        <v>0</v>
      </c>
      <c r="N132" s="1">
        <v>0</v>
      </c>
      <c r="O132" s="1">
        <v>0</v>
      </c>
      <c r="P132" s="1">
        <v>0</v>
      </c>
      <c r="Q132" s="1">
        <v>0</v>
      </c>
      <c r="R132" s="1">
        <v>0</v>
      </c>
      <c r="S132" s="1">
        <v>0</v>
      </c>
      <c r="T132" s="1">
        <v>0</v>
      </c>
      <c r="U132" s="1">
        <v>0</v>
      </c>
      <c r="V132" s="1">
        <v>0</v>
      </c>
      <c r="W132" s="1">
        <v>0</v>
      </c>
      <c r="X132" s="1">
        <v>0</v>
      </c>
      <c r="Y132" s="1">
        <v>0</v>
      </c>
      <c r="Z132" s="1">
        <v>0</v>
      </c>
      <c r="AA132" s="1">
        <v>0</v>
      </c>
      <c r="AB132" s="1">
        <v>0</v>
      </c>
      <c r="AC132" s="1">
        <v>0</v>
      </c>
      <c r="AD132" s="1">
        <v>0</v>
      </c>
      <c r="AE132" s="1">
        <v>0</v>
      </c>
      <c r="AF132" s="1">
        <v>0</v>
      </c>
      <c r="AG132" s="1">
        <v>0</v>
      </c>
      <c r="AH132" s="1">
        <v>0</v>
      </c>
      <c r="AI132" s="1">
        <v>0</v>
      </c>
      <c r="AJ132" s="1">
        <v>0</v>
      </c>
      <c r="AK132" s="1">
        <v>0</v>
      </c>
      <c r="AL132" s="1">
        <v>0</v>
      </c>
      <c r="AM132" s="1">
        <v>0</v>
      </c>
      <c r="AN132" s="1">
        <v>0</v>
      </c>
      <c r="AO132" s="1">
        <v>0</v>
      </c>
      <c r="AP132" s="1">
        <v>0</v>
      </c>
      <c r="AQ132" s="1">
        <v>0.97499999999999998</v>
      </c>
      <c r="AR132" s="1">
        <v>1</v>
      </c>
      <c r="AS132" s="1">
        <v>1</v>
      </c>
      <c r="AT132" s="1">
        <v>0.97499999999999998</v>
      </c>
      <c r="AU132" s="1">
        <v>1</v>
      </c>
      <c r="AV132" s="1">
        <v>0.97499999999999998</v>
      </c>
      <c r="AW132" s="1">
        <v>0.97499999999999998</v>
      </c>
      <c r="AX132" s="1">
        <v>1</v>
      </c>
      <c r="AY132" s="1">
        <v>0.97499999999999998</v>
      </c>
      <c r="AZ132" s="1">
        <v>1</v>
      </c>
      <c r="BA132" s="1">
        <v>0</v>
      </c>
      <c r="BB132" s="1">
        <v>0</v>
      </c>
    </row>
    <row r="133" spans="1:54" x14ac:dyDescent="0.25">
      <c r="A133" s="1">
        <v>0</v>
      </c>
      <c r="B133" s="1">
        <v>0</v>
      </c>
      <c r="C133" s="1">
        <v>0</v>
      </c>
      <c r="D133" s="1">
        <v>0</v>
      </c>
      <c r="E133" s="1">
        <v>0</v>
      </c>
      <c r="F133" s="1">
        <v>0</v>
      </c>
      <c r="G133" s="1">
        <v>0</v>
      </c>
      <c r="H133" s="1">
        <v>0</v>
      </c>
      <c r="I133" s="1">
        <v>0</v>
      </c>
      <c r="J133" s="1">
        <v>0</v>
      </c>
      <c r="K133" s="1">
        <v>0</v>
      </c>
      <c r="L133" s="1">
        <v>0</v>
      </c>
      <c r="M133" s="1">
        <v>0</v>
      </c>
      <c r="N133" s="1">
        <v>0</v>
      </c>
      <c r="O133" s="1">
        <v>0</v>
      </c>
      <c r="P133" s="1">
        <v>0</v>
      </c>
      <c r="Q133" s="1">
        <v>0</v>
      </c>
      <c r="R133" s="1">
        <v>0</v>
      </c>
      <c r="S133" s="1">
        <v>0</v>
      </c>
      <c r="T133" s="1">
        <v>0</v>
      </c>
      <c r="U133" s="1">
        <v>0</v>
      </c>
      <c r="V133" s="1">
        <v>0</v>
      </c>
      <c r="W133" s="1">
        <v>0</v>
      </c>
      <c r="X133" s="1">
        <v>0</v>
      </c>
      <c r="Y133" s="1">
        <v>0</v>
      </c>
      <c r="Z133" s="1">
        <v>0</v>
      </c>
      <c r="AA133" s="1">
        <v>0</v>
      </c>
      <c r="AB133" s="1">
        <v>0</v>
      </c>
      <c r="AC133" s="1">
        <v>0</v>
      </c>
      <c r="AD133" s="1">
        <v>0</v>
      </c>
      <c r="AE133" s="1">
        <v>0</v>
      </c>
      <c r="AF133" s="1">
        <v>0</v>
      </c>
      <c r="AG133" s="1">
        <v>0</v>
      </c>
      <c r="AH133" s="1">
        <v>0</v>
      </c>
      <c r="AI133" s="1">
        <v>0</v>
      </c>
      <c r="AJ133" s="1">
        <v>0</v>
      </c>
      <c r="AK133" s="1">
        <v>0</v>
      </c>
      <c r="AL133" s="1">
        <v>0</v>
      </c>
      <c r="AM133" s="1">
        <v>0</v>
      </c>
      <c r="AN133" s="1">
        <v>0</v>
      </c>
      <c r="AO133" s="1">
        <v>0</v>
      </c>
      <c r="AP133" s="1">
        <v>0</v>
      </c>
      <c r="AQ133" s="1">
        <v>0</v>
      </c>
      <c r="AR133" s="1">
        <v>0</v>
      </c>
      <c r="AS133" s="1">
        <v>0</v>
      </c>
      <c r="AT133" s="1">
        <v>0</v>
      </c>
      <c r="AU133" s="1">
        <v>0</v>
      </c>
      <c r="AV133" s="1">
        <v>0</v>
      </c>
      <c r="AW133" s="1">
        <v>0</v>
      </c>
      <c r="AX133" s="1">
        <v>0</v>
      </c>
      <c r="AY133" s="1">
        <v>0</v>
      </c>
      <c r="AZ133" s="1">
        <v>0</v>
      </c>
      <c r="BA133" s="1">
        <v>0</v>
      </c>
      <c r="BB133" s="1">
        <v>0</v>
      </c>
    </row>
    <row r="134" spans="1:54" x14ac:dyDescent="0.25">
      <c r="A134" s="1">
        <v>0</v>
      </c>
      <c r="B134" s="1">
        <v>0</v>
      </c>
      <c r="C134" s="1">
        <v>0</v>
      </c>
      <c r="D134" s="1">
        <v>0</v>
      </c>
      <c r="E134" s="1">
        <v>0</v>
      </c>
      <c r="F134" s="1">
        <v>0</v>
      </c>
      <c r="G134" s="1">
        <v>0</v>
      </c>
      <c r="H134" s="1">
        <v>0</v>
      </c>
      <c r="I134" s="1">
        <v>0</v>
      </c>
      <c r="J134" s="1">
        <v>0</v>
      </c>
      <c r="K134" s="1">
        <v>0</v>
      </c>
      <c r="L134" s="1">
        <v>0</v>
      </c>
      <c r="M134" s="1">
        <v>0</v>
      </c>
      <c r="N134" s="1">
        <v>0</v>
      </c>
      <c r="O134" s="1">
        <v>0</v>
      </c>
      <c r="P134" s="1">
        <v>0</v>
      </c>
      <c r="Q134" s="1">
        <v>0</v>
      </c>
      <c r="R134" s="1">
        <v>0</v>
      </c>
      <c r="S134" s="1">
        <v>0</v>
      </c>
      <c r="T134" s="1">
        <v>0</v>
      </c>
      <c r="U134" s="1">
        <v>0</v>
      </c>
      <c r="V134" s="1">
        <v>0</v>
      </c>
      <c r="W134" s="1">
        <v>0</v>
      </c>
      <c r="X134" s="1">
        <v>0</v>
      </c>
      <c r="Y134" s="1">
        <v>0</v>
      </c>
      <c r="Z134" s="1">
        <v>0</v>
      </c>
      <c r="AA134" s="1">
        <v>0</v>
      </c>
      <c r="AB134" s="1">
        <v>0</v>
      </c>
      <c r="AC134" s="1">
        <v>0</v>
      </c>
      <c r="AD134" s="1">
        <v>0</v>
      </c>
      <c r="AE134" s="1">
        <v>0</v>
      </c>
      <c r="AF134" s="1">
        <v>0</v>
      </c>
      <c r="AG134" s="1">
        <v>0</v>
      </c>
      <c r="AH134" s="1">
        <v>0</v>
      </c>
      <c r="AI134" s="1">
        <v>0</v>
      </c>
      <c r="AJ134" s="1">
        <v>0</v>
      </c>
      <c r="AK134" s="1">
        <v>0</v>
      </c>
      <c r="AL134" s="1">
        <v>0</v>
      </c>
      <c r="AM134" s="1">
        <v>0</v>
      </c>
      <c r="AN134" s="1">
        <v>0</v>
      </c>
      <c r="AO134" s="1">
        <v>0</v>
      </c>
      <c r="AP134" s="1">
        <v>0</v>
      </c>
      <c r="AQ134" s="1">
        <v>0</v>
      </c>
      <c r="AR134" s="1">
        <v>0</v>
      </c>
      <c r="AS134" s="1">
        <v>0</v>
      </c>
      <c r="AT134" s="1">
        <v>0</v>
      </c>
      <c r="AU134" s="1">
        <v>0</v>
      </c>
      <c r="AV134" s="1">
        <v>0</v>
      </c>
      <c r="AW134" s="1">
        <v>0</v>
      </c>
      <c r="AX134" s="1">
        <v>0</v>
      </c>
      <c r="AY134" s="1">
        <v>0</v>
      </c>
      <c r="AZ134" s="1">
        <v>0</v>
      </c>
      <c r="BA134" s="1">
        <v>0</v>
      </c>
      <c r="BB134" s="1">
        <v>0</v>
      </c>
    </row>
    <row r="135" spans="1:54" x14ac:dyDescent="0.25">
      <c r="A135" s="1">
        <v>0</v>
      </c>
      <c r="B135" s="1">
        <v>0</v>
      </c>
      <c r="C135" s="1">
        <v>0</v>
      </c>
      <c r="D135" s="1">
        <v>0</v>
      </c>
      <c r="E135" s="1">
        <v>0</v>
      </c>
      <c r="F135" s="1">
        <v>0</v>
      </c>
      <c r="G135" s="1">
        <v>0</v>
      </c>
      <c r="H135" s="1">
        <v>0</v>
      </c>
      <c r="I135" s="1">
        <v>0</v>
      </c>
      <c r="J135" s="1">
        <v>0</v>
      </c>
      <c r="K135" s="1">
        <v>0</v>
      </c>
      <c r="L135" s="1">
        <v>0</v>
      </c>
      <c r="M135" s="1">
        <v>0</v>
      </c>
      <c r="N135" s="1">
        <v>0</v>
      </c>
      <c r="O135" s="1">
        <v>0</v>
      </c>
      <c r="P135" s="1">
        <v>0</v>
      </c>
      <c r="Q135" s="1">
        <v>0</v>
      </c>
      <c r="R135" s="1">
        <v>0</v>
      </c>
      <c r="S135" s="1">
        <v>0</v>
      </c>
      <c r="T135" s="1">
        <v>0</v>
      </c>
      <c r="U135" s="1">
        <v>0</v>
      </c>
      <c r="V135" s="1">
        <v>0</v>
      </c>
      <c r="W135" s="1">
        <v>0</v>
      </c>
      <c r="X135" s="1">
        <v>0</v>
      </c>
      <c r="Y135" s="1">
        <v>0</v>
      </c>
      <c r="Z135" s="1">
        <v>0</v>
      </c>
      <c r="AA135" s="1">
        <v>0</v>
      </c>
      <c r="AB135" s="1">
        <v>0</v>
      </c>
      <c r="AC135" s="1">
        <v>0</v>
      </c>
      <c r="AD135" s="1">
        <v>0</v>
      </c>
      <c r="AE135" s="1">
        <v>0</v>
      </c>
      <c r="AF135" s="1">
        <v>0</v>
      </c>
      <c r="AG135" s="1">
        <v>0</v>
      </c>
      <c r="AH135" s="1">
        <v>0</v>
      </c>
      <c r="AI135" s="1">
        <v>0</v>
      </c>
      <c r="AJ135" s="1">
        <v>0</v>
      </c>
      <c r="AK135" s="1">
        <v>0</v>
      </c>
      <c r="AL135" s="1">
        <v>0</v>
      </c>
      <c r="AM135" s="1">
        <v>0</v>
      </c>
      <c r="AN135" s="1">
        <v>0</v>
      </c>
      <c r="AO135" s="1">
        <v>0</v>
      </c>
      <c r="AP135" s="1">
        <v>0</v>
      </c>
      <c r="AQ135" s="1">
        <v>0</v>
      </c>
      <c r="AR135" s="1">
        <v>0</v>
      </c>
      <c r="AS135" s="1">
        <v>0</v>
      </c>
      <c r="AT135" s="1">
        <v>0</v>
      </c>
      <c r="AU135" s="1">
        <v>0</v>
      </c>
      <c r="AV135" s="1">
        <v>0</v>
      </c>
      <c r="AW135" s="1">
        <v>0</v>
      </c>
      <c r="AX135" s="1">
        <v>0</v>
      </c>
      <c r="AY135" s="1">
        <v>0</v>
      </c>
      <c r="AZ135" s="1">
        <v>0</v>
      </c>
      <c r="BA135" s="1">
        <v>0</v>
      </c>
      <c r="BB135" s="1">
        <v>0</v>
      </c>
    </row>
    <row r="138" spans="1:54" x14ac:dyDescent="0.25">
      <c r="A138" s="1" t="s">
        <v>68</v>
      </c>
    </row>
    <row r="143" spans="1:54" x14ac:dyDescent="0.25">
      <c r="I143" s="1">
        <v>0.22487719471305789</v>
      </c>
      <c r="J143" s="1">
        <v>9.044553575203651E-2</v>
      </c>
      <c r="K143" s="1">
        <v>9.044553575203651E-2</v>
      </c>
      <c r="L143" s="1">
        <v>9.044553575203651E-2</v>
      </c>
      <c r="M143" s="1">
        <v>5.7851339732670426E-2</v>
      </c>
      <c r="N143" s="1">
        <v>0.35567328397032538</v>
      </c>
      <c r="O143" s="1">
        <v>0.52115885905239789</v>
      </c>
      <c r="P143" s="1">
        <v>0.81991586855017839</v>
      </c>
      <c r="Q143" s="1">
        <v>0.73491752010410227</v>
      </c>
      <c r="R143" s="1">
        <v>0.81070591711760454</v>
      </c>
    </row>
    <row r="144" spans="1:54" x14ac:dyDescent="0.25">
      <c r="I144" s="1">
        <v>0.1376979003740717</v>
      </c>
      <c r="J144" s="1">
        <v>3.0428301756687037E-2</v>
      </c>
      <c r="K144" s="1">
        <v>4.0417318725269824E-2</v>
      </c>
      <c r="L144" s="1">
        <v>2.7722997110946473E-2</v>
      </c>
      <c r="M144" s="1">
        <v>1.4452035134724067E-2</v>
      </c>
      <c r="N144" s="1">
        <v>0.20194382658279175</v>
      </c>
      <c r="O144" s="1">
        <v>0.33125194851838691</v>
      </c>
      <c r="P144" s="1">
        <v>0.74231914762604578</v>
      </c>
      <c r="Q144" s="1">
        <v>0.602356463713412</v>
      </c>
      <c r="R144" s="1">
        <v>0.81162861042793555</v>
      </c>
    </row>
    <row r="145" spans="9:38" x14ac:dyDescent="0.25">
      <c r="I145" s="1">
        <v>9.4885827218650465E-2</v>
      </c>
      <c r="J145" s="1">
        <v>5.6540462932444302E-2</v>
      </c>
      <c r="K145" s="1">
        <v>2.7139451260224962E-2</v>
      </c>
      <c r="L145" s="1">
        <v>3.5134533630632403E-2</v>
      </c>
      <c r="M145" s="1">
        <v>1.8007708024901925E-2</v>
      </c>
      <c r="N145" s="1">
        <v>0.136515854652693</v>
      </c>
      <c r="O145" s="1">
        <v>0.24775868412207069</v>
      </c>
      <c r="P145" s="1">
        <v>0.49973418645566081</v>
      </c>
      <c r="Q145" s="1">
        <v>0.36347200097667232</v>
      </c>
      <c r="R145" s="1">
        <v>0.67830449694801498</v>
      </c>
    </row>
    <row r="146" spans="9:38" x14ac:dyDescent="0.25">
      <c r="I146" s="1">
        <v>6.6532412514474948E-2</v>
      </c>
      <c r="J146" s="1">
        <v>2.1218622625125971E-2</v>
      </c>
      <c r="K146" s="1">
        <v>4.1370853136042107E-2</v>
      </c>
      <c r="L146" s="1">
        <v>3.1966041344967E-2</v>
      </c>
      <c r="M146" s="1">
        <v>3.1966041344967E-2</v>
      </c>
      <c r="N146" s="1">
        <v>8.2052533257039983E-2</v>
      </c>
      <c r="O146" s="1">
        <v>9.0917317642151052E-2</v>
      </c>
      <c r="P146" s="1">
        <v>0.26476875245037546</v>
      </c>
      <c r="Q146" s="1">
        <v>0.11578943364119243</v>
      </c>
      <c r="R146" s="1">
        <v>0.36690911394651904</v>
      </c>
      <c r="S146" s="1">
        <v>0.25130291669537419</v>
      </c>
      <c r="T146" s="1">
        <v>0.43647509694138664</v>
      </c>
      <c r="U146" s="1">
        <v>0.55667192604239002</v>
      </c>
      <c r="V146" s="1">
        <v>0.1963696467625391</v>
      </c>
      <c r="W146" s="1">
        <v>0.99054460899628616</v>
      </c>
      <c r="X146" s="1">
        <v>0.59429246470140829</v>
      </c>
      <c r="AC146" s="1">
        <v>1</v>
      </c>
      <c r="AD146" s="1">
        <v>1</v>
      </c>
      <c r="AE146" s="1">
        <v>1</v>
      </c>
      <c r="AF146" s="1">
        <v>1</v>
      </c>
      <c r="AG146" s="1">
        <v>1</v>
      </c>
      <c r="AH146" s="1">
        <v>1</v>
      </c>
      <c r="AI146" s="1">
        <v>1</v>
      </c>
      <c r="AJ146" s="1">
        <v>1</v>
      </c>
      <c r="AK146" s="1">
        <v>1</v>
      </c>
      <c r="AL146" s="1">
        <v>1</v>
      </c>
    </row>
    <row r="147" spans="9:38" x14ac:dyDescent="0.25">
      <c r="I147" s="1">
        <v>0.36941664755281922</v>
      </c>
      <c r="J147" s="1">
        <v>0.36941664755281922</v>
      </c>
      <c r="K147" s="1">
        <v>0.36941664755281922</v>
      </c>
      <c r="L147" s="1">
        <v>0.36941664755281922</v>
      </c>
      <c r="M147" s="1">
        <v>0.36941664755281922</v>
      </c>
      <c r="N147" s="1">
        <v>0.36941664755281922</v>
      </c>
      <c r="O147" s="1">
        <v>3.9864198278370455E-2</v>
      </c>
      <c r="P147" s="1">
        <v>0.11575921599750916</v>
      </c>
      <c r="Q147" s="1">
        <v>5.649817816887015E-2</v>
      </c>
      <c r="R147" s="1">
        <v>0.2046380944315509</v>
      </c>
      <c r="S147" s="1">
        <v>0.1163102799843625</v>
      </c>
      <c r="T147" s="1">
        <v>0.303780479760976</v>
      </c>
      <c r="U147" s="1">
        <v>0.2223871229939669</v>
      </c>
      <c r="V147" s="1">
        <v>8.3572390199009416E-2</v>
      </c>
      <c r="W147" s="1">
        <v>0.95089852203602199</v>
      </c>
      <c r="X147" s="1">
        <v>0.39040644856798812</v>
      </c>
    </row>
    <row r="148" spans="9:38" x14ac:dyDescent="0.25">
      <c r="O148" s="1">
        <v>5.7944074642583776E-2</v>
      </c>
      <c r="P148" s="1">
        <v>7.1482422515191657E-2</v>
      </c>
      <c r="Q148" s="1">
        <v>7.8057203144578646E-2</v>
      </c>
      <c r="R148" s="1">
        <v>0.10347287795990112</v>
      </c>
      <c r="S148" s="1">
        <v>0.12187241798514603</v>
      </c>
      <c r="T148" s="1">
        <v>0.19216827650352664</v>
      </c>
      <c r="U148" s="1">
        <v>0.2035281634725703</v>
      </c>
      <c r="V148" s="1">
        <v>8.453065928723158E-2</v>
      </c>
      <c r="W148" s="1">
        <v>0.82460780077547735</v>
      </c>
      <c r="X148" s="1">
        <v>0.22042523479276643</v>
      </c>
    </row>
    <row r="149" spans="9:38" x14ac:dyDescent="0.25">
      <c r="I149" s="1">
        <v>0.97499999999999998</v>
      </c>
      <c r="J149" s="1">
        <v>0.97499999999999998</v>
      </c>
      <c r="K149" s="1">
        <v>0.97499999999999998</v>
      </c>
      <c r="L149" s="1">
        <v>0.97499999999999998</v>
      </c>
      <c r="M149" s="1">
        <v>0.97499999999999998</v>
      </c>
      <c r="N149" s="1">
        <v>0.97499999999999998</v>
      </c>
      <c r="O149" s="1">
        <v>5.5171634318813334E-2</v>
      </c>
      <c r="P149" s="1">
        <v>8.276308774446639E-2</v>
      </c>
      <c r="Q149" s="1">
        <v>5.1333797151023708E-2</v>
      </c>
      <c r="R149" s="1">
        <v>0.12017860532658653</v>
      </c>
      <c r="S149" s="1">
        <v>0.12184714936562346</v>
      </c>
      <c r="T149" s="1">
        <v>0.12184714936562346</v>
      </c>
      <c r="U149" s="1">
        <v>0.14182890779228541</v>
      </c>
      <c r="V149" s="1">
        <v>7.8123535740163397E-2</v>
      </c>
      <c r="W149" s="1">
        <v>0.6435481510874661</v>
      </c>
      <c r="X149" s="1">
        <v>0.16106174027361297</v>
      </c>
      <c r="Y149" s="1">
        <v>0.947255049473684</v>
      </c>
      <c r="Z149" s="1">
        <v>0.85336720036532743</v>
      </c>
    </row>
    <row r="150" spans="9:38" x14ac:dyDescent="0.25">
      <c r="O150" s="1">
        <v>0.40961639722500343</v>
      </c>
      <c r="P150" s="1">
        <v>0.40961639722500343</v>
      </c>
      <c r="Q150" s="1">
        <v>9.6425774354437083E-3</v>
      </c>
      <c r="R150" s="1">
        <v>2.9716688315387485E-2</v>
      </c>
      <c r="S150" s="1">
        <v>2.1813046186623469E-2</v>
      </c>
      <c r="T150" s="1">
        <v>6.5831587019533733E-2</v>
      </c>
      <c r="U150" s="1">
        <v>6.2402573031905217E-2</v>
      </c>
      <c r="V150" s="1">
        <v>2.7306094880109072E-2</v>
      </c>
      <c r="W150" s="1">
        <v>0.4682756706532496</v>
      </c>
      <c r="X150" s="1">
        <v>8.1719861175253761E-2</v>
      </c>
      <c r="Y150" s="1">
        <v>0.66192997801415654</v>
      </c>
      <c r="Z150" s="1">
        <v>0.53696431183707194</v>
      </c>
    </row>
    <row r="151" spans="9:38" x14ac:dyDescent="0.25">
      <c r="Q151" s="1">
        <v>1.86448079493301E-2</v>
      </c>
      <c r="R151" s="1">
        <v>1.86448079493301E-2</v>
      </c>
      <c r="S151" s="1">
        <v>2.8097434695044832E-2</v>
      </c>
      <c r="T151" s="1">
        <v>6.543606173033456E-2</v>
      </c>
      <c r="U151" s="1">
        <v>5.1426016001589303E-2</v>
      </c>
      <c r="V151" s="1">
        <v>3.6372617502088034E-2</v>
      </c>
      <c r="W151" s="1">
        <v>0.3003551010916552</v>
      </c>
      <c r="X151" s="1">
        <v>5.1426016001589303E-2</v>
      </c>
      <c r="Y151" s="1">
        <v>0.47532117200097357</v>
      </c>
      <c r="Z151" s="1">
        <v>0.38110071743381324</v>
      </c>
    </row>
    <row r="152" spans="9:38" x14ac:dyDescent="0.25">
      <c r="Q152" s="1">
        <v>2.5643498484463234E-2</v>
      </c>
      <c r="R152" s="1">
        <v>4.9950633054859528E-2</v>
      </c>
      <c r="S152" s="1">
        <v>2.5643498484463234E-2</v>
      </c>
      <c r="T152" s="1">
        <v>7.8481845183353216E-2</v>
      </c>
      <c r="U152" s="1">
        <v>4.7932200496390853E-2</v>
      </c>
      <c r="V152" s="1">
        <v>3.9558843402180799E-2</v>
      </c>
      <c r="W152" s="1">
        <v>0.17918207693911437</v>
      </c>
      <c r="X152" s="1">
        <v>4.7932200496390853E-2</v>
      </c>
      <c r="Y152" s="1">
        <v>0.313927205560669</v>
      </c>
      <c r="Z152" s="1">
        <v>0.27202066786673784</v>
      </c>
      <c r="AA152" s="1">
        <v>0.54005721407556262</v>
      </c>
      <c r="AB152" s="1">
        <v>0.45903206692429155</v>
      </c>
      <c r="AC152" s="1">
        <v>0.71375850099940319</v>
      </c>
    </row>
    <row r="153" spans="9:38" x14ac:dyDescent="0.25">
      <c r="Q153" s="1">
        <v>0.36941664755281922</v>
      </c>
      <c r="R153" s="1">
        <v>0.36941664755281922</v>
      </c>
      <c r="S153" s="1">
        <v>0.36941664755281922</v>
      </c>
      <c r="T153" s="1">
        <v>5.5258873753938176E-2</v>
      </c>
      <c r="U153" s="1">
        <v>2.5003601025715444E-2</v>
      </c>
      <c r="V153" s="1">
        <v>2.2571445474442758E-2</v>
      </c>
      <c r="W153" s="1">
        <v>8.6546370854186594E-2</v>
      </c>
      <c r="X153" s="1">
        <v>2.0110949140213413E-2</v>
      </c>
      <c r="Y153" s="1">
        <v>0.20160347032225912</v>
      </c>
      <c r="Z153" s="1">
        <v>0.20796815072505459</v>
      </c>
      <c r="AA153" s="1">
        <v>0.33495719226071996</v>
      </c>
      <c r="AB153" s="1">
        <v>0.4223228140962374</v>
      </c>
      <c r="AC153" s="1">
        <v>0.63615147338221778</v>
      </c>
      <c r="AD153" s="1">
        <v>1</v>
      </c>
      <c r="AE153" s="1">
        <v>1</v>
      </c>
      <c r="AF153" s="1">
        <v>1</v>
      </c>
      <c r="AG153" s="1">
        <v>1</v>
      </c>
      <c r="AH153" s="1">
        <v>1</v>
      </c>
      <c r="AI153" s="1">
        <v>1</v>
      </c>
      <c r="AJ153" s="1">
        <v>1</v>
      </c>
      <c r="AK153" s="1">
        <v>1</v>
      </c>
      <c r="AL153" s="1">
        <v>1</v>
      </c>
    </row>
    <row r="154" spans="9:38" x14ac:dyDescent="0.25">
      <c r="T154" s="1">
        <v>7.5005038189098872E-2</v>
      </c>
      <c r="U154" s="1">
        <v>3.3603714940165508E-2</v>
      </c>
      <c r="V154" s="1">
        <v>5.5100407462437218E-2</v>
      </c>
      <c r="W154" s="1">
        <v>4.9928249832933813E-2</v>
      </c>
      <c r="X154" s="1">
        <v>2.7720557243548355E-2</v>
      </c>
      <c r="Y154" s="1">
        <v>0.15302253266711685</v>
      </c>
      <c r="Z154" s="1">
        <v>0.14860233409278734</v>
      </c>
      <c r="AA154" s="1">
        <v>0.27655804827233288</v>
      </c>
      <c r="AB154" s="1">
        <v>0.34618483216067863</v>
      </c>
      <c r="AC154" s="1">
        <v>0.5741185189301854</v>
      </c>
    </row>
    <row r="155" spans="9:38" x14ac:dyDescent="0.25">
      <c r="T155" s="1">
        <v>6.6966302045455728E-2</v>
      </c>
      <c r="U155" s="1">
        <v>4.2759031914220424E-2</v>
      </c>
      <c r="V155" s="1">
        <v>2.8408053443543912E-2</v>
      </c>
      <c r="W155" s="1">
        <v>2.8408053443543912E-2</v>
      </c>
      <c r="X155" s="1">
        <v>2.8408053443543912E-2</v>
      </c>
      <c r="Y155" s="1">
        <v>6.3946093386587521E-2</v>
      </c>
      <c r="Z155" s="1">
        <v>8.9704541058084897E-2</v>
      </c>
      <c r="AA155" s="1">
        <v>0.18986556446985126</v>
      </c>
      <c r="AB155" s="1">
        <v>0.26840370116035972</v>
      </c>
      <c r="AC155" s="1">
        <v>0.41068551484765115</v>
      </c>
      <c r="AD155" s="1">
        <v>0.54330572766794294</v>
      </c>
      <c r="AE155" s="1">
        <v>0.76475979024710217</v>
      </c>
      <c r="AF155" s="1">
        <v>0.61063720860309356</v>
      </c>
      <c r="AG155" s="1">
        <v>0.735544696293295</v>
      </c>
      <c r="AH155" s="1">
        <v>0.5773953593355996</v>
      </c>
    </row>
    <row r="156" spans="9:38" x14ac:dyDescent="0.25">
      <c r="T156" s="1">
        <v>0.70759822617871326</v>
      </c>
      <c r="U156" s="1">
        <v>0.70759822617871326</v>
      </c>
      <c r="V156" s="1">
        <v>0.70759822617871326</v>
      </c>
      <c r="W156" s="1">
        <v>0.70759822617871326</v>
      </c>
      <c r="X156" s="1">
        <v>0.70759822617871326</v>
      </c>
      <c r="Y156" s="1">
        <v>4.3682564886082631E-2</v>
      </c>
      <c r="Z156" s="1">
        <v>5.9117094889149846E-2</v>
      </c>
      <c r="AA156" s="1">
        <v>0.12329960881945756</v>
      </c>
      <c r="AB156" s="1">
        <v>0.1452313048938596</v>
      </c>
      <c r="AC156" s="1">
        <v>0.30197281614788407</v>
      </c>
      <c r="AD156" s="1">
        <v>0.32096664288478793</v>
      </c>
      <c r="AE156" s="1">
        <v>0.44152683749331656</v>
      </c>
      <c r="AF156" s="1">
        <v>0.44848673638017811</v>
      </c>
      <c r="AG156" s="1">
        <v>0.4721124079700223</v>
      </c>
      <c r="AH156" s="1">
        <v>0.35337569205645236</v>
      </c>
    </row>
    <row r="157" spans="9:38" x14ac:dyDescent="0.25">
      <c r="Y157" s="1">
        <v>5.4940515051870198E-2</v>
      </c>
      <c r="Z157" s="1">
        <v>6.8006833833719971E-2</v>
      </c>
      <c r="AA157" s="1">
        <v>0.11165118498478299</v>
      </c>
      <c r="AB157" s="1">
        <v>0.15349872803265296</v>
      </c>
      <c r="AC157" s="1">
        <v>0.27665131798381859</v>
      </c>
      <c r="AD157" s="1">
        <v>0.33499208611363995</v>
      </c>
      <c r="AE157" s="1">
        <v>0.38432166283507785</v>
      </c>
      <c r="AF157" s="1">
        <v>0.38159595875159491</v>
      </c>
      <c r="AG157" s="1">
        <v>0.41960671622786228</v>
      </c>
      <c r="AH157" s="1">
        <v>0.31287496942668769</v>
      </c>
    </row>
    <row r="158" spans="9:38" x14ac:dyDescent="0.25">
      <c r="Y158" s="1">
        <v>6.30189471879673E-2</v>
      </c>
      <c r="Z158" s="1">
        <v>4.8743304730125836E-2</v>
      </c>
      <c r="AA158" s="1">
        <v>0.16893932576650328</v>
      </c>
      <c r="AB158" s="1">
        <v>0.20082851524271539</v>
      </c>
      <c r="AC158" s="1">
        <v>0.30185474502864595</v>
      </c>
      <c r="AD158" s="1">
        <v>0.32135372507298987</v>
      </c>
      <c r="AE158" s="1">
        <v>0.39759779084951452</v>
      </c>
      <c r="AF158" s="1">
        <v>0.36931006100740005</v>
      </c>
      <c r="AG158" s="1">
        <v>0.34066544593721959</v>
      </c>
      <c r="AH158" s="1">
        <v>0.30185474502864595</v>
      </c>
    </row>
    <row r="159" spans="9:38" x14ac:dyDescent="0.25">
      <c r="Y159" s="1">
        <v>4.79950640551422E-2</v>
      </c>
      <c r="Z159" s="1">
        <v>7.2063497243167407E-2</v>
      </c>
      <c r="AA159" s="1">
        <v>0.14876047915778234</v>
      </c>
      <c r="AB159" s="1">
        <v>0.21561312351658901</v>
      </c>
      <c r="AC159" s="1">
        <v>0.24729171444579956</v>
      </c>
      <c r="AD159" s="1">
        <v>0.35252395615502197</v>
      </c>
      <c r="AE159" s="1">
        <v>0.2781487160458016</v>
      </c>
      <c r="AF159" s="1">
        <v>0.30832608937012873</v>
      </c>
      <c r="AG159" s="1">
        <v>0.33792161370407614</v>
      </c>
      <c r="AH159" s="1">
        <v>0.24729171444579956</v>
      </c>
    </row>
    <row r="160" spans="9:38" x14ac:dyDescent="0.25">
      <c r="Y160" s="1">
        <v>0.13809902979242028</v>
      </c>
      <c r="Z160" s="1">
        <v>0.13809902979242028</v>
      </c>
      <c r="AA160" s="1">
        <v>0.21377329118061827</v>
      </c>
      <c r="AB160" s="1">
        <v>0.28086384588375379</v>
      </c>
      <c r="AC160" s="1">
        <v>0.32056087944890921</v>
      </c>
      <c r="AD160" s="1">
        <v>0.34866546745137983</v>
      </c>
      <c r="AE160" s="1">
        <v>0.34866546745137983</v>
      </c>
      <c r="AF160" s="1">
        <v>0.32056087944890921</v>
      </c>
      <c r="AG160" s="1">
        <v>0.42944470526608258</v>
      </c>
      <c r="AH160" s="1">
        <v>0.37613746543400284</v>
      </c>
      <c r="AI160" s="1">
        <v>0.90570067594975434</v>
      </c>
      <c r="AJ160" s="1">
        <v>0.90570067594975434</v>
      </c>
      <c r="AK160" s="1">
        <v>0.99159624134038715</v>
      </c>
      <c r="AL160" s="1">
        <v>0.70759822617871326</v>
      </c>
    </row>
    <row r="161" spans="17:52" x14ac:dyDescent="0.25">
      <c r="Y161" s="1">
        <v>0.97499999999999998</v>
      </c>
      <c r="Z161" s="1">
        <v>0.97499999999999998</v>
      </c>
      <c r="AA161" s="1">
        <v>0.97499999999999998</v>
      </c>
      <c r="AB161" s="1">
        <v>0.97499999999999998</v>
      </c>
      <c r="AC161" s="1">
        <v>0.13447038182839122</v>
      </c>
      <c r="AD161" s="1">
        <v>8.8235119054406064E-2</v>
      </c>
      <c r="AE161" s="1">
        <v>0.18831723888712548</v>
      </c>
      <c r="AF161" s="1">
        <v>0.16410695788772744</v>
      </c>
      <c r="AG161" s="1">
        <v>0.15921607402624738</v>
      </c>
      <c r="AH161" s="1">
        <v>0.10912124692177405</v>
      </c>
      <c r="AI161" s="1">
        <v>0.30629047997183134</v>
      </c>
      <c r="AJ161" s="1">
        <v>0.36072061101328723</v>
      </c>
      <c r="AK161" s="1">
        <v>0.39650532137826078</v>
      </c>
      <c r="AL161" s="1">
        <v>0.14503757476763801</v>
      </c>
    </row>
    <row r="162" spans="17:52" x14ac:dyDescent="0.25">
      <c r="Q162" s="1">
        <v>0.97499999999999998</v>
      </c>
      <c r="R162" s="1">
        <v>0.97499999999999998</v>
      </c>
      <c r="S162" s="1">
        <v>0.97499999999999998</v>
      </c>
      <c r="T162" s="1">
        <v>1</v>
      </c>
      <c r="U162" s="1">
        <v>0.97499999999999998</v>
      </c>
      <c r="V162" s="1">
        <v>1</v>
      </c>
      <c r="W162" s="1">
        <v>0.97499999999999998</v>
      </c>
      <c r="X162" s="1">
        <v>0.97499999999999998</v>
      </c>
      <c r="Y162" s="1">
        <v>0.97499999999999998</v>
      </c>
      <c r="Z162" s="1">
        <v>1</v>
      </c>
      <c r="AC162" s="1">
        <v>9.4414665445237023E-2</v>
      </c>
      <c r="AD162" s="1">
        <v>5.3129106626270295E-2</v>
      </c>
      <c r="AE162" s="1">
        <v>0.10303849095497875</v>
      </c>
      <c r="AF162" s="1">
        <v>9.2684695291945007E-2</v>
      </c>
      <c r="AG162" s="1">
        <v>0.10647669380656366</v>
      </c>
      <c r="AH162" s="1">
        <v>9.3549908219152544E-2</v>
      </c>
      <c r="AI162" s="1">
        <v>0.25376369430890167</v>
      </c>
      <c r="AJ162" s="1">
        <v>0.31927573567712342</v>
      </c>
      <c r="AK162" s="1">
        <v>0.35666684701338314</v>
      </c>
      <c r="AL162" s="1">
        <v>0.11666424916285201</v>
      </c>
      <c r="AM162" s="1">
        <v>0.97499999999999998</v>
      </c>
      <c r="AN162" s="1">
        <v>1</v>
      </c>
      <c r="AO162" s="1">
        <v>0.97499999999999998</v>
      </c>
      <c r="AP162" s="1">
        <v>1</v>
      </c>
      <c r="AQ162" s="1">
        <v>1</v>
      </c>
    </row>
    <row r="163" spans="17:52" x14ac:dyDescent="0.25">
      <c r="AC163" s="1">
        <v>0.1147308523065329</v>
      </c>
      <c r="AD163" s="1">
        <v>6.1175942718572629E-2</v>
      </c>
      <c r="AE163" s="1">
        <v>0.11984896708421666</v>
      </c>
      <c r="AF163" s="1">
        <v>7.236164311528015E-2</v>
      </c>
      <c r="AG163" s="1">
        <v>9.9176429663989096E-2</v>
      </c>
      <c r="AH163" s="1">
        <v>9.9176429663989096E-2</v>
      </c>
      <c r="AI163" s="1">
        <v>0.27406316446535461</v>
      </c>
      <c r="AJ163" s="1">
        <v>0.25079484078291747</v>
      </c>
      <c r="AK163" s="1">
        <v>0.38759410599026856</v>
      </c>
      <c r="AL163" s="1">
        <v>0.12999946570346377</v>
      </c>
      <c r="AQ163" s="1">
        <v>0.97499999999999998</v>
      </c>
      <c r="AR163" s="1">
        <v>0.97499999999999998</v>
      </c>
      <c r="AS163" s="1">
        <v>1</v>
      </c>
      <c r="AT163" s="1">
        <v>1</v>
      </c>
      <c r="AU163" s="1">
        <v>0.97499999999999998</v>
      </c>
      <c r="AV163" s="1">
        <v>1</v>
      </c>
      <c r="AW163" s="1">
        <v>1</v>
      </c>
      <c r="AX163" s="1">
        <v>1</v>
      </c>
      <c r="AY163" s="1">
        <v>1</v>
      </c>
      <c r="AZ163" s="1">
        <v>1</v>
      </c>
    </row>
    <row r="164" spans="17:52" x14ac:dyDescent="0.25">
      <c r="AC164" s="1">
        <v>0.17905965328270779</v>
      </c>
      <c r="AD164" s="1">
        <v>0.10084231157418</v>
      </c>
      <c r="AE164" s="1">
        <v>0.20805489856123915</v>
      </c>
      <c r="AF164" s="1">
        <v>6.4551968432040252E-2</v>
      </c>
      <c r="AG164" s="1">
        <v>0.22224096127398552</v>
      </c>
      <c r="AH164" s="1">
        <v>0.14901230864040405</v>
      </c>
      <c r="AI164" s="1">
        <v>0.38200823147625007</v>
      </c>
      <c r="AJ164" s="1">
        <v>0.27736716567807518</v>
      </c>
      <c r="AK164" s="1">
        <v>0.39468131388906924</v>
      </c>
      <c r="AL164" s="1">
        <v>0.14901230864040405</v>
      </c>
    </row>
    <row r="165" spans="17:52" x14ac:dyDescent="0.25">
      <c r="AC165" s="1">
        <v>0.20300154718629027</v>
      </c>
      <c r="AD165" s="1">
        <v>0.15388503379163354</v>
      </c>
      <c r="AE165" s="1">
        <v>9.8915159507851347E-2</v>
      </c>
      <c r="AF165" s="1">
        <v>9.8915159507851347E-2</v>
      </c>
      <c r="AG165" s="1">
        <v>0.20300154718629027</v>
      </c>
      <c r="AH165" s="1">
        <v>0.20300154718629027</v>
      </c>
      <c r="AI165" s="1">
        <v>0.35010210476348425</v>
      </c>
      <c r="AJ165" s="1">
        <v>0.30904850521934302</v>
      </c>
      <c r="AK165" s="1">
        <v>0.37019508262916689</v>
      </c>
      <c r="AL165" s="1">
        <v>0.12526425709715006</v>
      </c>
      <c r="AM165" s="1">
        <v>0.97499999999999998</v>
      </c>
      <c r="AN165" s="1">
        <v>0.97499999999999998</v>
      </c>
      <c r="AO165" s="1">
        <v>1</v>
      </c>
      <c r="AP165" s="1">
        <v>1</v>
      </c>
      <c r="AQ165" s="1">
        <v>0.97499999999999998</v>
      </c>
    </row>
    <row r="166" spans="17:52" x14ac:dyDescent="0.25">
      <c r="AC166" s="1">
        <v>0.227661889944486</v>
      </c>
      <c r="AD166" s="1">
        <v>0.31664060943913741</v>
      </c>
      <c r="AE166" s="1">
        <v>0.227661889944486</v>
      </c>
      <c r="AF166" s="1">
        <v>0.27351519789242262</v>
      </c>
      <c r="AG166" s="1">
        <v>0.17764429548872296</v>
      </c>
      <c r="AH166" s="1">
        <v>0.227661889944486</v>
      </c>
      <c r="AI166" s="1">
        <v>0.41096386613867297</v>
      </c>
      <c r="AJ166" s="1">
        <v>0.37473216610658389</v>
      </c>
      <c r="AK166" s="1">
        <v>0.57813041086595884</v>
      </c>
      <c r="AL166" s="1">
        <v>0.16702111623022797</v>
      </c>
      <c r="AM166" s="1">
        <v>0.841886116991581</v>
      </c>
      <c r="AN166" s="1">
        <v>0.841886116991581</v>
      </c>
      <c r="AO166" s="1">
        <v>0.9874208829065747</v>
      </c>
      <c r="AP166" s="1">
        <v>0.9874208829065747</v>
      </c>
      <c r="AQ166" s="1">
        <v>0.9874208829065747</v>
      </c>
    </row>
    <row r="167" spans="17:52" x14ac:dyDescent="0.25">
      <c r="AC167" s="1">
        <v>0.64123457899767455</v>
      </c>
      <c r="AD167" s="1">
        <v>0.64123457899767455</v>
      </c>
      <c r="AE167" s="1">
        <v>0.45925812643990049</v>
      </c>
      <c r="AF167" s="1">
        <v>0.64123457899767455</v>
      </c>
      <c r="AG167" s="1">
        <v>0.64123457899767455</v>
      </c>
      <c r="AH167" s="1">
        <v>0.45925812643990049</v>
      </c>
      <c r="AI167" s="1">
        <v>0.42151284363725283</v>
      </c>
      <c r="AJ167" s="1">
        <v>0.32361135818883335</v>
      </c>
      <c r="AK167" s="1">
        <v>0.51094781385783339</v>
      </c>
      <c r="AL167" s="1">
        <v>0.5940636159920567</v>
      </c>
      <c r="AM167" s="1">
        <v>0.51202934534587197</v>
      </c>
      <c r="AN167" s="1">
        <v>0.45565308189150588</v>
      </c>
      <c r="AO167" s="1">
        <v>0.51202934534587197</v>
      </c>
      <c r="AP167" s="1">
        <v>0.51202934534587197</v>
      </c>
      <c r="AQ167" s="1">
        <v>0.6650021559882644</v>
      </c>
      <c r="AR167" s="1">
        <v>1</v>
      </c>
      <c r="AS167" s="1">
        <v>1</v>
      </c>
      <c r="AT167" s="1">
        <v>1</v>
      </c>
      <c r="AU167" s="1">
        <v>1</v>
      </c>
      <c r="AV167" s="1">
        <v>1</v>
      </c>
    </row>
    <row r="168" spans="17:52" x14ac:dyDescent="0.25">
      <c r="AC168" s="1">
        <v>0.52182375010498139</v>
      </c>
      <c r="AD168" s="1">
        <v>0.52182375010498139</v>
      </c>
      <c r="AE168" s="1">
        <v>0.85336720036532743</v>
      </c>
      <c r="AF168" s="1">
        <v>0.71641793611808868</v>
      </c>
      <c r="AG168" s="1">
        <v>0.52182375010498139</v>
      </c>
      <c r="AH168" s="1">
        <v>0.85336720036532743</v>
      </c>
      <c r="AI168" s="1">
        <v>0.51789643644574124</v>
      </c>
      <c r="AJ168" s="1">
        <v>0.30154040010756811</v>
      </c>
      <c r="AK168" s="1">
        <v>0.47787478969383113</v>
      </c>
      <c r="AL168" s="1">
        <v>0.25130291669537419</v>
      </c>
      <c r="AM168" s="1">
        <v>0.3037744069139241</v>
      </c>
      <c r="AN168" s="1">
        <v>0.471659827654622</v>
      </c>
      <c r="AO168" s="1">
        <v>0.471659827654622</v>
      </c>
      <c r="AP168" s="1">
        <v>0.56967548290412484</v>
      </c>
      <c r="AQ168" s="1">
        <v>0.61564560962135406</v>
      </c>
    </row>
    <row r="169" spans="17:52" x14ac:dyDescent="0.25">
      <c r="AC169" s="1">
        <v>0.80587955031675573</v>
      </c>
      <c r="AD169" s="1">
        <v>0.80587955031675573</v>
      </c>
      <c r="AE169" s="1">
        <v>0.80587955031675573</v>
      </c>
      <c r="AF169" s="1">
        <v>0.80587955031675573</v>
      </c>
      <c r="AG169" s="1">
        <v>0.80587955031675573</v>
      </c>
      <c r="AH169" s="1">
        <v>0.80587955031675573</v>
      </c>
      <c r="AI169" s="1">
        <v>0.31664060943913741</v>
      </c>
      <c r="AJ169" s="1">
        <v>0.35774755441464423</v>
      </c>
      <c r="AK169" s="1">
        <v>0.43540034598853294</v>
      </c>
      <c r="AL169" s="1">
        <v>0.31664060943913741</v>
      </c>
      <c r="AM169" s="1">
        <v>0.26030584210521424</v>
      </c>
      <c r="AN169" s="1">
        <v>0.31219030728623531</v>
      </c>
      <c r="AO169" s="1">
        <v>0.53500071749737277</v>
      </c>
      <c r="AP169" s="1">
        <v>0.53500071749737277</v>
      </c>
      <c r="AQ169" s="1">
        <v>0.57479365044615083</v>
      </c>
    </row>
    <row r="170" spans="17:52" x14ac:dyDescent="0.25">
      <c r="AC170" s="1">
        <v>0.841886116991581</v>
      </c>
      <c r="AD170" s="1">
        <v>0.841886116991581</v>
      </c>
      <c r="AE170" s="1">
        <v>0.841886116991581</v>
      </c>
      <c r="AF170" s="1">
        <v>0.841886116991581</v>
      </c>
      <c r="AG170" s="1">
        <v>0.841886116991581</v>
      </c>
      <c r="AH170" s="1">
        <v>0.841886116991581</v>
      </c>
      <c r="AI170" s="1">
        <v>0.3037744069139241</v>
      </c>
      <c r="AJ170" s="1">
        <v>0.3037744069139241</v>
      </c>
      <c r="AK170" s="1">
        <v>0.36342398701698064</v>
      </c>
      <c r="AL170" s="1">
        <v>0.23815990993682101</v>
      </c>
      <c r="AM170" s="1">
        <v>0.26028065419521385</v>
      </c>
      <c r="AN170" s="1">
        <v>0.26028065419521385</v>
      </c>
      <c r="AO170" s="1">
        <v>0.45565308189150588</v>
      </c>
      <c r="AP170" s="1">
        <v>0.45565308189150588</v>
      </c>
      <c r="AQ170" s="1">
        <v>0.51202934534587197</v>
      </c>
    </row>
    <row r="171" spans="17:52" x14ac:dyDescent="0.25">
      <c r="AC171" s="1">
        <v>0.52182375010498139</v>
      </c>
      <c r="AD171" s="1">
        <v>0.52182375010498139</v>
      </c>
      <c r="AE171" s="1">
        <v>0.52182375010498139</v>
      </c>
      <c r="AF171" s="1">
        <v>0.52182375010498139</v>
      </c>
      <c r="AG171" s="1">
        <v>0.52182375010498139</v>
      </c>
      <c r="AH171" s="1">
        <v>0.71641793611808868</v>
      </c>
      <c r="AI171" s="1">
        <v>0.24289834684562672</v>
      </c>
      <c r="AJ171" s="1">
        <v>0.18970561741304448</v>
      </c>
      <c r="AK171" s="1">
        <v>0.24289834684562672</v>
      </c>
      <c r="AL171" s="1">
        <v>0.24289834684562672</v>
      </c>
      <c r="AM171" s="1">
        <v>0.1481851289152244</v>
      </c>
      <c r="AN171" s="1">
        <v>0.1481851289152244</v>
      </c>
      <c r="AO171" s="1">
        <v>0.28037933590941089</v>
      </c>
      <c r="AP171" s="1">
        <v>0.28037933590941089</v>
      </c>
      <c r="AQ171" s="1">
        <v>0.38781188995479754</v>
      </c>
      <c r="AR171" s="1">
        <v>0.97499999999999998</v>
      </c>
      <c r="AS171" s="1">
        <v>0.97499999999999998</v>
      </c>
      <c r="AT171" s="1">
        <v>0.97499999999999998</v>
      </c>
      <c r="AU171" s="1">
        <v>0.97499999999999998</v>
      </c>
      <c r="AV171" s="1">
        <v>0.97499999999999998</v>
      </c>
    </row>
    <row r="172" spans="17:52" x14ac:dyDescent="0.25">
      <c r="AC172" s="1">
        <v>0.70759822617871326</v>
      </c>
      <c r="AD172" s="1">
        <v>0.70759822617871326</v>
      </c>
      <c r="AE172" s="1">
        <v>0.70759822617871326</v>
      </c>
      <c r="AF172" s="1">
        <v>0.70759822617871326</v>
      </c>
      <c r="AG172" s="1">
        <v>0.70759822617871326</v>
      </c>
      <c r="AH172" s="1">
        <v>0.70759822617871326</v>
      </c>
      <c r="AI172" s="1">
        <v>0.12770286761543237</v>
      </c>
      <c r="AJ172" s="1">
        <v>0.18970561741304448</v>
      </c>
      <c r="AK172" s="1">
        <v>0.38082987909399479</v>
      </c>
      <c r="AL172" s="1">
        <v>0.12770286761543237</v>
      </c>
      <c r="AM172" s="1">
        <v>0.31219030728623531</v>
      </c>
      <c r="AN172" s="1">
        <v>0.26030584210521424</v>
      </c>
      <c r="AO172" s="1">
        <v>0.36082845445927214</v>
      </c>
      <c r="AP172" s="1">
        <v>0.45128801781668582</v>
      </c>
      <c r="AQ172" s="1">
        <v>0.36082845445927214</v>
      </c>
      <c r="AR172" s="1">
        <v>0.97499999999999998</v>
      </c>
      <c r="AS172" s="1">
        <v>0.97499999999999998</v>
      </c>
      <c r="AT172" s="1">
        <v>0.97499999999999998</v>
      </c>
      <c r="AU172" s="1">
        <v>0.97499999999999998</v>
      </c>
      <c r="AV172" s="1">
        <v>0.97499999999999998</v>
      </c>
    </row>
    <row r="173" spans="17:52" x14ac:dyDescent="0.25">
      <c r="AC173" s="1">
        <v>0.45925812643990049</v>
      </c>
      <c r="AD173" s="1">
        <v>0.45925812643990049</v>
      </c>
      <c r="AE173" s="1">
        <v>0.45925812643990049</v>
      </c>
      <c r="AF173" s="1">
        <v>0.45925812643990049</v>
      </c>
      <c r="AG173" s="1">
        <v>0.45925812643990049</v>
      </c>
      <c r="AH173" s="1">
        <v>0.45925812643990049</v>
      </c>
      <c r="AI173" s="1">
        <v>0.45925812643990049</v>
      </c>
      <c r="AJ173" s="1">
        <v>0.45925812643990049</v>
      </c>
      <c r="AK173" s="1">
        <v>0.45925812643990049</v>
      </c>
      <c r="AL173" s="1">
        <v>0.45925812643990049</v>
      </c>
      <c r="AM173" s="1">
        <v>0.11197920752186952</v>
      </c>
      <c r="AN173" s="1">
        <v>9.0878369688827898E-2</v>
      </c>
      <c r="AO173" s="1">
        <v>0.16168861021681091</v>
      </c>
      <c r="AP173" s="1">
        <v>0.17127618765792429</v>
      </c>
      <c r="AQ173" s="1">
        <v>0.19018882085417732</v>
      </c>
      <c r="AR173" s="1">
        <v>0.20879827174915344</v>
      </c>
      <c r="AS173" s="1">
        <v>0.20879827174915344</v>
      </c>
      <c r="AT173" s="1">
        <v>0.24526849394609984</v>
      </c>
      <c r="AU173" s="1">
        <v>0.30721497045690294</v>
      </c>
      <c r="AV173" s="1">
        <v>0.31590342311258235</v>
      </c>
    </row>
    <row r="174" spans="17:52" x14ac:dyDescent="0.25">
      <c r="AC174" s="1">
        <v>0.45925812643990049</v>
      </c>
      <c r="AD174" s="1">
        <v>0.45925812643990049</v>
      </c>
      <c r="AE174" s="1">
        <v>0.45925812643990049</v>
      </c>
      <c r="AF174" s="1">
        <v>0.45925812643990049</v>
      </c>
      <c r="AG174" s="1">
        <v>0.45925812643990049</v>
      </c>
      <c r="AH174" s="1">
        <v>0.45925812643990049</v>
      </c>
      <c r="AI174" s="1">
        <v>0.45925812643990049</v>
      </c>
      <c r="AJ174" s="1">
        <v>0.45925812643990049</v>
      </c>
      <c r="AK174" s="1">
        <v>0.45925812643990049</v>
      </c>
      <c r="AL174" s="1">
        <v>0.45925812643990049</v>
      </c>
      <c r="AM174" s="1">
        <v>4.2482185560614616E-2</v>
      </c>
      <c r="AN174" s="1">
        <v>3.7658044487082487E-2</v>
      </c>
      <c r="AO174" s="1">
        <v>8.2000745282146847E-2</v>
      </c>
      <c r="AP174" s="1">
        <v>7.4015652011602096E-2</v>
      </c>
      <c r="AQ174" s="1">
        <v>8.9749711855494962E-2</v>
      </c>
      <c r="AR174" s="1">
        <v>0.11546014286033901</v>
      </c>
      <c r="AS174" s="1">
        <v>0.11656932915462259</v>
      </c>
      <c r="AT174" s="1">
        <v>0.19515088789573798</v>
      </c>
      <c r="AU174" s="1">
        <v>0.20161147854314154</v>
      </c>
      <c r="AV174" s="1">
        <v>0.25188063944373384</v>
      </c>
      <c r="AW174" s="1">
        <v>0.841886116991581</v>
      </c>
      <c r="AX174" s="1">
        <v>0.841886116991581</v>
      </c>
      <c r="AY174" s="1">
        <v>1</v>
      </c>
      <c r="AZ174" s="1">
        <v>1</v>
      </c>
    </row>
    <row r="175" spans="17:52" x14ac:dyDescent="0.25">
      <c r="AM175" s="1">
        <v>5.9952237677721842E-2</v>
      </c>
      <c r="AN175" s="1">
        <v>6.4937378320254147E-2</v>
      </c>
      <c r="AO175" s="1">
        <v>9.3723880200437759E-2</v>
      </c>
      <c r="AP175" s="1">
        <v>0.11219040042213346</v>
      </c>
      <c r="AQ175" s="1">
        <v>0.11674205526534664</v>
      </c>
      <c r="AR175" s="1">
        <v>8.430234019673899E-2</v>
      </c>
      <c r="AS175" s="1">
        <v>0.13026750896889383</v>
      </c>
      <c r="AT175" s="1">
        <v>0.21280842330004446</v>
      </c>
      <c r="AU175" s="1">
        <v>0.18720189398565545</v>
      </c>
      <c r="AV175" s="1">
        <v>0.30837281660754678</v>
      </c>
    </row>
    <row r="176" spans="17:52" x14ac:dyDescent="0.25">
      <c r="AM176" s="1">
        <v>0.12816954961070048</v>
      </c>
      <c r="AN176" s="1">
        <v>0.10651501471202385</v>
      </c>
      <c r="AO176" s="1">
        <v>0.11744630485242813</v>
      </c>
      <c r="AP176" s="1">
        <v>0.14911334056870396</v>
      </c>
      <c r="AQ176" s="1">
        <v>0.15937705067794972</v>
      </c>
      <c r="AR176" s="1">
        <v>0.14911334056870396</v>
      </c>
      <c r="AS176" s="1">
        <v>0.12816954961070048</v>
      </c>
      <c r="AT176" s="1">
        <v>0.21884839420605062</v>
      </c>
      <c r="AU176" s="1">
        <v>0.24756260652701068</v>
      </c>
      <c r="AV176" s="1">
        <v>0.25701501243301772</v>
      </c>
    </row>
    <row r="177" spans="35:52" x14ac:dyDescent="0.25">
      <c r="AM177" s="1">
        <v>9.8080068657054764E-2</v>
      </c>
      <c r="AN177" s="1">
        <v>7.5993416121103441E-2</v>
      </c>
      <c r="AO177" s="1">
        <v>0.15674171725669583</v>
      </c>
      <c r="AP177" s="1">
        <v>0.15674171725669583</v>
      </c>
      <c r="AQ177" s="1">
        <v>0.17260858468367402</v>
      </c>
      <c r="AR177" s="1">
        <v>0.13617864931292423</v>
      </c>
      <c r="AS177" s="1">
        <v>0.17260858468367402</v>
      </c>
      <c r="AT177" s="1">
        <v>0.24062593250302422</v>
      </c>
      <c r="AU177" s="1">
        <v>0.30466893329868361</v>
      </c>
      <c r="AV177" s="1">
        <v>0.3509000340129238</v>
      </c>
      <c r="AW177" s="1">
        <v>0.97499999999999998</v>
      </c>
      <c r="AX177" s="1">
        <v>0.97499999999999998</v>
      </c>
      <c r="AY177" s="1">
        <v>1</v>
      </c>
      <c r="AZ177" s="1">
        <v>0.97499999999999998</v>
      </c>
    </row>
    <row r="178" spans="35:52" x14ac:dyDescent="0.25">
      <c r="AM178" s="1">
        <v>8.4083854940355085E-2</v>
      </c>
      <c r="AN178" s="1">
        <v>0.16164195969165385</v>
      </c>
      <c r="AO178" s="1">
        <v>0.19483119815649119</v>
      </c>
      <c r="AP178" s="1">
        <v>0.16164195969165385</v>
      </c>
      <c r="AQ178" s="1">
        <v>0.22135344538138635</v>
      </c>
      <c r="AR178" s="1">
        <v>0.27932480031414952</v>
      </c>
      <c r="AS178" s="1">
        <v>0.19060723188579209</v>
      </c>
      <c r="AT178" s="1">
        <v>0.22135344538138635</v>
      </c>
      <c r="AU178" s="1">
        <v>0.30701087236490965</v>
      </c>
      <c r="AV178" s="1">
        <v>0.36042475209416702</v>
      </c>
      <c r="AW178" s="1">
        <v>0.97499999999999998</v>
      </c>
      <c r="AX178" s="1">
        <v>0.97499999999999998</v>
      </c>
      <c r="AY178" s="1">
        <v>1</v>
      </c>
      <c r="AZ178" s="1">
        <v>1</v>
      </c>
    </row>
    <row r="179" spans="35:52" x14ac:dyDescent="0.25">
      <c r="AM179" s="1">
        <v>0.1274717722309473</v>
      </c>
      <c r="AN179" s="1">
        <v>0.15388503379163354</v>
      </c>
      <c r="AO179" s="1">
        <v>0.20300154718629027</v>
      </c>
      <c r="AP179" s="1">
        <v>0.15388503379163354</v>
      </c>
      <c r="AQ179" s="1">
        <v>0.20300154718629027</v>
      </c>
      <c r="AR179" s="1">
        <v>0.20300154718629027</v>
      </c>
      <c r="AS179" s="1">
        <v>0.20300154718629027</v>
      </c>
      <c r="AT179" s="1">
        <v>0.29294123911438552</v>
      </c>
      <c r="AU179" s="1">
        <v>0.4164350118368465</v>
      </c>
      <c r="AV179" s="1">
        <v>0.39654470240707562</v>
      </c>
    </row>
    <row r="180" spans="35:52" x14ac:dyDescent="0.25">
      <c r="AM180" s="1">
        <v>0.11293771714640033</v>
      </c>
      <c r="AN180" s="1">
        <v>7.5485733691058599E-2</v>
      </c>
      <c r="AO180" s="1">
        <v>0.11293771714640033</v>
      </c>
      <c r="AP180" s="1">
        <v>0.14540524548821376</v>
      </c>
      <c r="AQ180" s="1">
        <v>0.14540524548821376</v>
      </c>
      <c r="AR180" s="1">
        <v>0.20379269641253361</v>
      </c>
      <c r="AS180" s="1">
        <v>0.20379269641253361</v>
      </c>
      <c r="AT180" s="1">
        <v>0.25741417678924483</v>
      </c>
      <c r="AU180" s="1">
        <v>0.30809127462581243</v>
      </c>
      <c r="AV180" s="1">
        <v>0.30809127462581243</v>
      </c>
    </row>
    <row r="181" spans="35:52" x14ac:dyDescent="0.25">
      <c r="AM181" s="1">
        <v>8.4083854940355085E-2</v>
      </c>
      <c r="AN181" s="1">
        <v>0.12565855717499219</v>
      </c>
      <c r="AO181" s="1">
        <v>0.12565855717499219</v>
      </c>
      <c r="AP181" s="1">
        <v>0.16164195969165385</v>
      </c>
      <c r="AQ181" s="1">
        <v>0.12289048270133951</v>
      </c>
      <c r="AR181" s="1">
        <v>0.19060723188579209</v>
      </c>
      <c r="AS181" s="1">
        <v>0.19060723188579209</v>
      </c>
      <c r="AT181" s="1">
        <v>0.25083242534565242</v>
      </c>
      <c r="AU181" s="1">
        <v>0.36042475209416702</v>
      </c>
      <c r="AV181" s="1">
        <v>0.30701087236490965</v>
      </c>
      <c r="AW181" s="1">
        <v>0.97499999999999998</v>
      </c>
      <c r="AX181" s="1">
        <v>0.97499999999999998</v>
      </c>
      <c r="AY181" s="1">
        <v>1</v>
      </c>
      <c r="AZ181" s="1">
        <v>0.97499999999999998</v>
      </c>
    </row>
    <row r="182" spans="35:52" x14ac:dyDescent="0.25">
      <c r="AI182" s="1">
        <v>0.97499999999999998</v>
      </c>
      <c r="AJ182" s="1">
        <v>0.97499999999999998</v>
      </c>
      <c r="AK182" s="1">
        <v>0.97499999999999998</v>
      </c>
      <c r="AL182" s="1">
        <v>0.97499999999999998</v>
      </c>
      <c r="AM182" s="1">
        <v>8.8097302878802353E-2</v>
      </c>
      <c r="AN182" s="1">
        <v>0.16919686395941747</v>
      </c>
      <c r="AO182" s="1">
        <v>0.20386474873289884</v>
      </c>
      <c r="AP182" s="1">
        <v>0.20386474873289884</v>
      </c>
      <c r="AQ182" s="1">
        <v>0.20386474873289884</v>
      </c>
      <c r="AR182" s="1">
        <v>0.24220972695061826</v>
      </c>
      <c r="AS182" s="1">
        <v>0.27429941044471606</v>
      </c>
      <c r="AT182" s="1">
        <v>0.24220972695061826</v>
      </c>
      <c r="AU182" s="1">
        <v>0.39326154067846764</v>
      </c>
      <c r="AV182" s="1">
        <v>0.36464424069511869</v>
      </c>
    </row>
    <row r="183" spans="35:52" x14ac:dyDescent="0.25">
      <c r="AM183" s="1">
        <v>0.18194911837774952</v>
      </c>
      <c r="AN183" s="1">
        <v>0.14160309561115825</v>
      </c>
      <c r="AO183" s="1">
        <v>0.18194911837774952</v>
      </c>
      <c r="AP183" s="1">
        <v>9.4890587414989902E-2</v>
      </c>
      <c r="AQ183" s="1">
        <v>0.24804937921702175</v>
      </c>
      <c r="AR183" s="1">
        <v>0.28086384588375379</v>
      </c>
      <c r="AS183" s="1">
        <v>0.24804937921702175</v>
      </c>
      <c r="AT183" s="1">
        <v>0.34326199431092119</v>
      </c>
      <c r="AU183" s="1">
        <v>0.24804937921702175</v>
      </c>
      <c r="AV183" s="1">
        <v>0.34326199431092119</v>
      </c>
      <c r="AW183" s="1">
        <v>1</v>
      </c>
      <c r="AX183" s="1">
        <v>0.97499999999999998</v>
      </c>
      <c r="AY183" s="1">
        <v>1</v>
      </c>
      <c r="AZ183" s="1">
        <v>1</v>
      </c>
    </row>
    <row r="184" spans="35:52" x14ac:dyDescent="0.25">
      <c r="AM184" s="1">
        <v>0.24804937921702175</v>
      </c>
      <c r="AN184" s="1">
        <v>0.17749059034764092</v>
      </c>
      <c r="AO184" s="1">
        <v>0.24804937921702175</v>
      </c>
      <c r="AP184" s="1">
        <v>0.28086384588375379</v>
      </c>
      <c r="AQ184" s="1">
        <v>0.27429941044471606</v>
      </c>
      <c r="AR184" s="1">
        <v>0.24220972695061826</v>
      </c>
      <c r="AS184" s="1">
        <v>0.27429941044471606</v>
      </c>
      <c r="AT184" s="1">
        <v>0.20870192122644338</v>
      </c>
      <c r="AU184" s="1">
        <v>0.36464424069511869</v>
      </c>
      <c r="AV184" s="1">
        <v>0.30527992443671303</v>
      </c>
      <c r="AW184" s="1">
        <v>0.97499999999999998</v>
      </c>
      <c r="AX184" s="1">
        <v>0.97499999999999998</v>
      </c>
      <c r="AY184" s="1">
        <v>1</v>
      </c>
      <c r="AZ184" s="1">
        <v>0.97499999999999998</v>
      </c>
    </row>
    <row r="185" spans="35:52" x14ac:dyDescent="0.25">
      <c r="AM185" s="1">
        <v>0.28491415291815436</v>
      </c>
      <c r="AN185" s="1">
        <v>0.28491415291815436</v>
      </c>
      <c r="AO185" s="1">
        <v>0.41277991698838301</v>
      </c>
      <c r="AP185" s="1">
        <v>0.41277991698838301</v>
      </c>
      <c r="AQ185" s="1">
        <v>7.9233989912787961E-2</v>
      </c>
      <c r="AR185" s="1">
        <v>7.9233989912787961E-2</v>
      </c>
      <c r="AS185" s="1">
        <v>0.14381782549200151</v>
      </c>
      <c r="AT185" s="1">
        <v>0.14381782549200151</v>
      </c>
      <c r="AU185" s="1">
        <v>0.14381782549200151</v>
      </c>
      <c r="AV185" s="1">
        <v>0.16331212734560396</v>
      </c>
      <c r="AW185" s="1">
        <v>0.33887005792652714</v>
      </c>
      <c r="AX185" s="1">
        <v>0.14619906431052354</v>
      </c>
      <c r="AY185" s="1">
        <v>0.62710214272044329</v>
      </c>
      <c r="AZ185" s="1">
        <v>0.29905765945681351</v>
      </c>
    </row>
    <row r="186" spans="35:52" x14ac:dyDescent="0.25">
      <c r="AM186" s="1">
        <v>0.44501611702819499</v>
      </c>
      <c r="AN186" s="1">
        <v>0.44501611702819499</v>
      </c>
      <c r="AO186" s="1">
        <v>0.44501611702819499</v>
      </c>
      <c r="AP186" s="1">
        <v>0.44501611702819499</v>
      </c>
      <c r="AQ186" s="1">
        <v>2.9968058892819671E-2</v>
      </c>
      <c r="AR186" s="1">
        <v>3.6999689715472239E-2</v>
      </c>
      <c r="AS186" s="1">
        <v>4.2516824596605274E-2</v>
      </c>
      <c r="AT186" s="1">
        <v>4.7960904629615608E-2</v>
      </c>
      <c r="AU186" s="1">
        <v>7.7060253671762502E-2</v>
      </c>
      <c r="AV186" s="1">
        <v>9.893786296474516E-2</v>
      </c>
      <c r="AW186" s="1">
        <v>0.18845806389073494</v>
      </c>
      <c r="AX186" s="1">
        <v>7.7955968353036309E-2</v>
      </c>
      <c r="AY186" s="1">
        <v>0.48953120247931903</v>
      </c>
      <c r="AZ186" s="1">
        <v>0.26345923957841899</v>
      </c>
    </row>
    <row r="187" spans="35:52" x14ac:dyDescent="0.25">
      <c r="AQ187" s="1">
        <v>5.192679280383744E-2</v>
      </c>
      <c r="AR187" s="1">
        <v>5.671711864767659E-2</v>
      </c>
      <c r="AS187" s="1">
        <v>8.4243291907239226E-2</v>
      </c>
      <c r="AT187" s="1">
        <v>6.6092239155011279E-2</v>
      </c>
      <c r="AU187" s="1">
        <v>0.14012800219650923</v>
      </c>
      <c r="AV187" s="1">
        <v>0.15260285144585839</v>
      </c>
      <c r="AW187" s="1">
        <v>0.21750708335192548</v>
      </c>
      <c r="AX187" s="1">
        <v>0.14429967659973619</v>
      </c>
      <c r="AY187" s="1">
        <v>0.51720538197578225</v>
      </c>
      <c r="AZ187" s="1">
        <v>0.27268368082397521</v>
      </c>
    </row>
    <row r="188" spans="35:52" x14ac:dyDescent="0.25">
      <c r="AQ188" s="1">
        <v>4.733301949633556E-2</v>
      </c>
      <c r="AR188" s="1">
        <v>3.6583167740580291E-2</v>
      </c>
      <c r="AS188" s="1">
        <v>5.7334222288205727E-2</v>
      </c>
      <c r="AT188" s="1">
        <v>8.5027814718198758E-2</v>
      </c>
      <c r="AU188" s="1">
        <v>9.3785864987796619E-2</v>
      </c>
      <c r="AV188" s="1">
        <v>0.11918397706692585</v>
      </c>
      <c r="AW188" s="1">
        <v>0.20601068913654941</v>
      </c>
      <c r="AX188" s="1">
        <v>0.15956788512757725</v>
      </c>
      <c r="AY188" s="1">
        <v>0.50324094687043708</v>
      </c>
      <c r="AZ188" s="1">
        <v>0.27303621779092735</v>
      </c>
    </row>
    <row r="189" spans="35:52" x14ac:dyDescent="0.25">
      <c r="AQ189" s="1">
        <v>0.10430837318972819</v>
      </c>
      <c r="AR189" s="1">
        <v>0.11856278880488635</v>
      </c>
      <c r="AS189" s="1">
        <v>0.10430837318972819</v>
      </c>
      <c r="AT189" s="1">
        <v>0.15920028434968247</v>
      </c>
      <c r="AU189" s="1">
        <v>0.21025494926335431</v>
      </c>
      <c r="AV189" s="1">
        <v>0.15920028434968247</v>
      </c>
      <c r="AW189" s="1">
        <v>0.24701825916549192</v>
      </c>
      <c r="AX189" s="1">
        <v>0.22263124921736077</v>
      </c>
      <c r="AY189" s="1">
        <v>0.56845038338190879</v>
      </c>
      <c r="AZ189" s="1">
        <v>0.32935612164935835</v>
      </c>
    </row>
    <row r="190" spans="35:52" x14ac:dyDescent="0.25">
      <c r="AM190" s="1">
        <v>0.97499999999999998</v>
      </c>
      <c r="AN190" s="1">
        <v>0.97499999999999998</v>
      </c>
      <c r="AO190" s="1">
        <v>0.97499999999999998</v>
      </c>
      <c r="AP190" s="1">
        <v>0.97499999999999998</v>
      </c>
      <c r="AQ190" s="1">
        <v>6.6875620932210889E-2</v>
      </c>
      <c r="AR190" s="1">
        <v>4.4520262456321791E-2</v>
      </c>
      <c r="AS190" s="1">
        <v>6.6875620932210889E-2</v>
      </c>
      <c r="AT190" s="1">
        <v>8.6362867945887989E-2</v>
      </c>
      <c r="AU190" s="1">
        <v>0.16998465670491014</v>
      </c>
      <c r="AV190" s="1">
        <v>0.18536405009631252</v>
      </c>
      <c r="AW190" s="1">
        <v>0.13985707529763913</v>
      </c>
      <c r="AX190" s="1">
        <v>0.13985707529763913</v>
      </c>
      <c r="AY190" s="1">
        <v>0.57758247199516521</v>
      </c>
      <c r="AZ190" s="1">
        <v>0.26183689382511277</v>
      </c>
    </row>
    <row r="191" spans="35:52" x14ac:dyDescent="0.25">
      <c r="AQ191" s="1">
        <v>0.10447489639551721</v>
      </c>
      <c r="AR191" s="1">
        <v>0.10447489639551721</v>
      </c>
      <c r="AS191" s="1">
        <v>0.13458649112966392</v>
      </c>
      <c r="AT191" s="1">
        <v>0.10447489639551721</v>
      </c>
      <c r="AU191" s="1">
        <v>0.18880600694253835</v>
      </c>
      <c r="AV191" s="1">
        <v>0.18880600694253835</v>
      </c>
      <c r="AW191" s="1">
        <v>0.16242221807205071</v>
      </c>
      <c r="AX191" s="1">
        <v>0.18880600694253835</v>
      </c>
      <c r="AY191" s="1">
        <v>0.4382887221468228</v>
      </c>
      <c r="AZ191" s="1">
        <v>0.18880600694253835</v>
      </c>
    </row>
    <row r="192" spans="35:52" x14ac:dyDescent="0.25">
      <c r="AQ192" s="1">
        <v>0.10854176396840687</v>
      </c>
      <c r="AR192" s="1">
        <v>0.16865890070230116</v>
      </c>
      <c r="AS192" s="1">
        <v>0.16865890070230116</v>
      </c>
      <c r="AT192" s="1">
        <v>0.16865890070230116</v>
      </c>
      <c r="AU192" s="1">
        <v>0.24769296835968246</v>
      </c>
      <c r="AV192" s="1">
        <v>0.13978718702246362</v>
      </c>
      <c r="AW192" s="1">
        <v>0.22227669628262658</v>
      </c>
      <c r="AX192" s="1">
        <v>0.36624301885927624</v>
      </c>
      <c r="AY192" s="1">
        <v>0.49638719771946338</v>
      </c>
      <c r="AZ192" s="1">
        <v>0.32022121442886897</v>
      </c>
    </row>
    <row r="193" spans="29:52" x14ac:dyDescent="0.25">
      <c r="AQ193" s="1">
        <v>0.1202415822063474</v>
      </c>
      <c r="AR193" s="1">
        <v>8.0419939763575865E-2</v>
      </c>
      <c r="AS193" s="1">
        <v>8.0419939763575865E-2</v>
      </c>
      <c r="AT193" s="1">
        <v>0.15473157765898926</v>
      </c>
      <c r="AU193" s="1">
        <v>0.1202415822063474</v>
      </c>
      <c r="AV193" s="1">
        <v>0.30065321377168752</v>
      </c>
      <c r="AW193" s="1">
        <v>0.15473157765898926</v>
      </c>
      <c r="AX193" s="1">
        <v>0.21668658946527475</v>
      </c>
      <c r="AY193" s="1">
        <v>0.47578142149720914</v>
      </c>
      <c r="AZ193" s="1">
        <v>0.24557677631553121</v>
      </c>
    </row>
    <row r="194" spans="29:52" x14ac:dyDescent="0.25">
      <c r="AQ194" s="1">
        <v>0.18194911837774952</v>
      </c>
      <c r="AR194" s="1">
        <v>0.18194911837774952</v>
      </c>
      <c r="AS194" s="1">
        <v>0.18194911837774952</v>
      </c>
      <c r="AT194" s="1">
        <v>0.18194911837774952</v>
      </c>
      <c r="AU194" s="1">
        <v>0.28774779731057221</v>
      </c>
      <c r="AV194" s="1">
        <v>0.28774779731057221</v>
      </c>
      <c r="AW194" s="1">
        <v>0.21909620623800019</v>
      </c>
      <c r="AX194" s="1">
        <v>0.25417593607747913</v>
      </c>
      <c r="AY194" s="1">
        <v>0.38213649177154929</v>
      </c>
      <c r="AZ194" s="1">
        <v>0.25417593607747913</v>
      </c>
    </row>
    <row r="195" spans="29:52" x14ac:dyDescent="0.25">
      <c r="AM195" s="1">
        <v>0.97499999999999998</v>
      </c>
      <c r="AN195" s="1">
        <v>0.97499999999999998</v>
      </c>
      <c r="AO195" s="1">
        <v>0.97499999999999998</v>
      </c>
      <c r="AP195" s="1">
        <v>0.97499999999999998</v>
      </c>
      <c r="AQ195" s="1">
        <v>9.2512761415878275E-2</v>
      </c>
      <c r="AR195" s="1">
        <v>9.2512761415878275E-2</v>
      </c>
      <c r="AS195" s="1">
        <v>9.2512761415878275E-2</v>
      </c>
      <c r="AT195" s="1">
        <v>0.13809902979242028</v>
      </c>
      <c r="AU195" s="1">
        <v>0.21377329118061827</v>
      </c>
      <c r="AV195" s="1">
        <v>0.13809902979242028</v>
      </c>
      <c r="AW195" s="1">
        <v>0.18194911837774952</v>
      </c>
      <c r="AX195" s="1">
        <v>0.21909620623800019</v>
      </c>
      <c r="AY195" s="1">
        <v>0.32013707586767159</v>
      </c>
      <c r="AZ195" s="1">
        <v>0.14160309561115825</v>
      </c>
    </row>
    <row r="196" spans="29:52" x14ac:dyDescent="0.25">
      <c r="AQ196" s="1">
        <v>0.10003243557210506</v>
      </c>
      <c r="AR196" s="1">
        <v>0.10003243557210506</v>
      </c>
      <c r="AS196" s="1">
        <v>0.10003243557210506</v>
      </c>
      <c r="AT196" s="1">
        <v>0.10003243557210506</v>
      </c>
      <c r="AU196" s="1">
        <v>0.23057501865887753</v>
      </c>
      <c r="AV196" s="1">
        <v>0.14917207965643153</v>
      </c>
      <c r="AW196" s="1">
        <v>0.30257135169095184</v>
      </c>
      <c r="AX196" s="1">
        <v>0.23057501865887753</v>
      </c>
      <c r="AY196" s="1">
        <v>0.40136325610731438</v>
      </c>
      <c r="AZ196" s="1">
        <v>0.10003243557210506</v>
      </c>
    </row>
    <row r="197" spans="29:52" x14ac:dyDescent="0.25">
      <c r="AQ197" s="1">
        <v>0.23815990993682101</v>
      </c>
      <c r="AR197" s="1">
        <v>0.23815990993682101</v>
      </c>
      <c r="AS197" s="1">
        <v>0.23815990993682101</v>
      </c>
      <c r="AT197" s="1">
        <v>0.23815990993682101</v>
      </c>
      <c r="AU197" s="1">
        <v>0.23815990993682101</v>
      </c>
      <c r="AV197" s="1">
        <v>0.23815990993682101</v>
      </c>
      <c r="AW197" s="1">
        <v>0.3037744069139241</v>
      </c>
      <c r="AX197" s="1">
        <v>0.3037744069139241</v>
      </c>
      <c r="AY197" s="1">
        <v>0.3037744069139241</v>
      </c>
      <c r="AZ197" s="1">
        <v>0.36342398701698064</v>
      </c>
    </row>
    <row r="198" spans="29:52" x14ac:dyDescent="0.25">
      <c r="AI198" s="1">
        <v>0.97499999999999998</v>
      </c>
      <c r="AJ198" s="1">
        <v>0.97499999999999998</v>
      </c>
      <c r="AK198" s="1">
        <v>0.97499999999999998</v>
      </c>
      <c r="AL198" s="1">
        <v>0.97499999999999998</v>
      </c>
      <c r="AM198" s="1">
        <v>0.97499999999999998</v>
      </c>
      <c r="AN198" s="1">
        <v>0.97499999999999998</v>
      </c>
      <c r="AO198" s="1">
        <v>0.97499999999999998</v>
      </c>
      <c r="AP198" s="1">
        <v>0.97499999999999998</v>
      </c>
      <c r="AQ198" s="1">
        <v>0.52182375010498139</v>
      </c>
      <c r="AR198" s="1">
        <v>0.60236463561647458</v>
      </c>
      <c r="AS198" s="1">
        <v>0.60236463561647458</v>
      </c>
      <c r="AT198" s="1">
        <v>0.60236463561647458</v>
      </c>
      <c r="AU198" s="1">
        <v>0.80587955031675573</v>
      </c>
      <c r="AV198" s="1">
        <v>0.60236463561647458</v>
      </c>
      <c r="AW198" s="1">
        <v>0.80587955031675573</v>
      </c>
      <c r="AX198" s="1">
        <v>0.80587955031675573</v>
      </c>
      <c r="AY198" s="1">
        <v>0.80587955031675573</v>
      </c>
      <c r="AZ198" s="1">
        <v>0.80587955031675573</v>
      </c>
    </row>
    <row r="199" spans="29:52" x14ac:dyDescent="0.25">
      <c r="AC199" s="1">
        <v>0.97499999999999998</v>
      </c>
      <c r="AD199" s="1">
        <v>0.97499999999999998</v>
      </c>
      <c r="AE199" s="1">
        <v>0.97499999999999998</v>
      </c>
      <c r="AF199" s="1">
        <v>1</v>
      </c>
      <c r="AG199" s="1">
        <v>0.97499999999999998</v>
      </c>
      <c r="AH199" s="1">
        <v>0.97499999999999998</v>
      </c>
      <c r="AI199" s="1">
        <v>1</v>
      </c>
      <c r="AJ199" s="1">
        <v>0.97499999999999998</v>
      </c>
      <c r="AK199" s="1">
        <v>0.97499999999999998</v>
      </c>
      <c r="AL199" s="1">
        <v>0.97499999999999998</v>
      </c>
    </row>
    <row r="201" spans="29:52" x14ac:dyDescent="0.25">
      <c r="AQ201" s="1">
        <v>0.97499999999999998</v>
      </c>
      <c r="AR201" s="1">
        <v>0.97499999999999998</v>
      </c>
      <c r="AS201" s="1">
        <v>0.97499999999999998</v>
      </c>
      <c r="AT201" s="1">
        <v>0.97499999999999998</v>
      </c>
      <c r="AU201" s="1">
        <v>0.97499999999999998</v>
      </c>
      <c r="AV201" s="1">
        <v>0.97499999999999998</v>
      </c>
      <c r="AW201" s="1">
        <v>0.97499999999999998</v>
      </c>
      <c r="AX201" s="1">
        <v>0.97499999999999998</v>
      </c>
      <c r="AY201" s="1">
        <v>0.97499999999999998</v>
      </c>
      <c r="AZ201" s="1">
        <v>0.97499999999999998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8:BB204"/>
  <sheetViews>
    <sheetView topLeftCell="A136" workbookViewId="0">
      <selection activeCell="T147" sqref="T147"/>
    </sheetView>
  </sheetViews>
  <sheetFormatPr defaultColWidth="8.85546875" defaultRowHeight="15" x14ac:dyDescent="0.25"/>
  <sheetData>
    <row r="8" spans="15:38" x14ac:dyDescent="0.25">
      <c r="O8">
        <v>1</v>
      </c>
      <c r="P8">
        <v>1</v>
      </c>
      <c r="Q8">
        <v>1</v>
      </c>
      <c r="R8">
        <v>1</v>
      </c>
      <c r="S8">
        <v>1</v>
      </c>
      <c r="T8">
        <v>1</v>
      </c>
      <c r="U8">
        <v>1</v>
      </c>
      <c r="V8">
        <v>1</v>
      </c>
      <c r="W8">
        <v>1</v>
      </c>
      <c r="X8">
        <v>1</v>
      </c>
    </row>
    <row r="9" spans="15:38" x14ac:dyDescent="0.25">
      <c r="O9">
        <v>0.57499999999999996</v>
      </c>
      <c r="P9">
        <v>0.7142857142857143</v>
      </c>
      <c r="Q9">
        <v>0.90476190476190477</v>
      </c>
      <c r="R9">
        <v>0.58139534883720934</v>
      </c>
      <c r="S9">
        <v>0.61904761904761907</v>
      </c>
      <c r="T9">
        <v>0.51162790697674421</v>
      </c>
      <c r="U9">
        <v>0.45238095238095238</v>
      </c>
      <c r="V9">
        <v>0.51162790697674421</v>
      </c>
      <c r="W9">
        <v>9.3023255813953487E-2</v>
      </c>
      <c r="X9">
        <v>0.23255813953488372</v>
      </c>
      <c r="Y9">
        <v>1</v>
      </c>
      <c r="Z9">
        <v>1</v>
      </c>
    </row>
    <row r="10" spans="15:38" x14ac:dyDescent="0.25">
      <c r="O10">
        <v>0.8</v>
      </c>
      <c r="P10">
        <v>0.92</v>
      </c>
      <c r="Q10">
        <v>0.96</v>
      </c>
      <c r="R10">
        <v>0.75</v>
      </c>
      <c r="S10">
        <v>0.72</v>
      </c>
      <c r="T10">
        <v>0.64</v>
      </c>
      <c r="U10">
        <v>0.68</v>
      </c>
      <c r="V10">
        <v>0.72</v>
      </c>
      <c r="W10">
        <v>0.2</v>
      </c>
      <c r="X10">
        <v>0.32</v>
      </c>
    </row>
    <row r="11" spans="15:38" x14ac:dyDescent="0.25">
      <c r="O11">
        <v>0.83333333333333337</v>
      </c>
      <c r="P11">
        <v>0.94444444444444442</v>
      </c>
      <c r="Q11">
        <v>0.94736842105263153</v>
      </c>
      <c r="R11">
        <v>0.94736842105263153</v>
      </c>
      <c r="S11">
        <v>0.78947368421052633</v>
      </c>
      <c r="T11">
        <v>0.73684210526315785</v>
      </c>
      <c r="U11">
        <v>0.84210526315789469</v>
      </c>
      <c r="V11">
        <v>0.77777777777777779</v>
      </c>
      <c r="W11">
        <v>0.26315789473684209</v>
      </c>
      <c r="X11">
        <v>0.63157894736842102</v>
      </c>
      <c r="Y11">
        <v>1</v>
      </c>
      <c r="Z11">
        <v>1</v>
      </c>
    </row>
    <row r="12" spans="15:38" x14ac:dyDescent="0.25">
      <c r="O12">
        <v>0</v>
      </c>
      <c r="P12">
        <v>1</v>
      </c>
      <c r="Q12">
        <v>0.93103448275862066</v>
      </c>
      <c r="R12">
        <v>0.89473684210526316</v>
      </c>
      <c r="S12">
        <v>0.84745762711864403</v>
      </c>
      <c r="T12">
        <v>0.79032258064516125</v>
      </c>
      <c r="U12">
        <v>0.70967741935483875</v>
      </c>
      <c r="V12">
        <v>0.73770491803278693</v>
      </c>
      <c r="W12">
        <v>0.56451612903225812</v>
      </c>
      <c r="X12">
        <v>0.54098360655737709</v>
      </c>
      <c r="Y12">
        <v>0.26229508196721313</v>
      </c>
      <c r="Z12">
        <v>0.36065573770491804</v>
      </c>
      <c r="AA12">
        <v>0.66666666666666663</v>
      </c>
      <c r="AB12">
        <v>0</v>
      </c>
      <c r="AC12">
        <v>0.5</v>
      </c>
      <c r="AD12">
        <v>0</v>
      </c>
      <c r="AE12">
        <v>1</v>
      </c>
      <c r="AF12">
        <v>0</v>
      </c>
      <c r="AG12">
        <v>1</v>
      </c>
      <c r="AH12">
        <v>1</v>
      </c>
      <c r="AI12">
        <v>1</v>
      </c>
      <c r="AJ12">
        <v>0</v>
      </c>
      <c r="AK12">
        <v>1</v>
      </c>
      <c r="AL12">
        <v>1</v>
      </c>
    </row>
    <row r="13" spans="15:38" x14ac:dyDescent="0.25">
      <c r="Q13">
        <v>0.95652173913043481</v>
      </c>
      <c r="R13">
        <v>0.95652173913043481</v>
      </c>
      <c r="S13">
        <v>0.86956521739130432</v>
      </c>
      <c r="T13">
        <v>0.60869565217391308</v>
      </c>
      <c r="U13">
        <v>0.66666666666666663</v>
      </c>
      <c r="V13">
        <v>0.625</v>
      </c>
      <c r="W13">
        <v>0.79166666666666663</v>
      </c>
      <c r="X13">
        <v>0.58333333333333337</v>
      </c>
      <c r="Y13">
        <v>0.29166666666666669</v>
      </c>
      <c r="Z13">
        <v>0.45833333333333331</v>
      </c>
      <c r="AA13">
        <v>1</v>
      </c>
      <c r="AB13">
        <v>1</v>
      </c>
      <c r="AC13">
        <v>1</v>
      </c>
    </row>
    <row r="14" spans="15:38" x14ac:dyDescent="0.25">
      <c r="Q14">
        <v>1</v>
      </c>
      <c r="R14">
        <v>1</v>
      </c>
      <c r="S14">
        <v>0.84375</v>
      </c>
      <c r="T14">
        <v>0.77142857142857146</v>
      </c>
      <c r="U14">
        <v>0.75</v>
      </c>
      <c r="V14">
        <v>0.69444444444444442</v>
      </c>
      <c r="W14">
        <v>0.91666666666666663</v>
      </c>
      <c r="X14">
        <v>0.63888888888888884</v>
      </c>
      <c r="Y14">
        <v>0.6216216216216216</v>
      </c>
      <c r="Z14">
        <v>0.81081081081081086</v>
      </c>
      <c r="AA14">
        <v>0.8</v>
      </c>
      <c r="AB14">
        <v>0.25</v>
      </c>
      <c r="AC14">
        <v>0.16666666666666666</v>
      </c>
      <c r="AD14">
        <v>0.5</v>
      </c>
      <c r="AE14">
        <v>0.5</v>
      </c>
      <c r="AF14">
        <v>0.5</v>
      </c>
      <c r="AG14">
        <v>0</v>
      </c>
      <c r="AH14">
        <v>0</v>
      </c>
      <c r="AI14">
        <v>0</v>
      </c>
      <c r="AJ14">
        <v>0</v>
      </c>
      <c r="AK14">
        <v>0</v>
      </c>
      <c r="AL14">
        <v>0</v>
      </c>
    </row>
    <row r="15" spans="15:38" x14ac:dyDescent="0.25">
      <c r="Q15">
        <v>1</v>
      </c>
      <c r="R15">
        <v>1</v>
      </c>
      <c r="S15">
        <v>1</v>
      </c>
      <c r="T15">
        <v>0.77358490566037741</v>
      </c>
      <c r="U15">
        <v>0.86792452830188682</v>
      </c>
      <c r="V15">
        <v>0.77358490566037741</v>
      </c>
      <c r="W15">
        <v>0.96226415094339623</v>
      </c>
      <c r="X15">
        <v>0.81132075471698117</v>
      </c>
      <c r="Y15">
        <v>0.63636363636363635</v>
      </c>
      <c r="Z15">
        <v>0.74545454545454548</v>
      </c>
      <c r="AA15">
        <v>0.36</v>
      </c>
      <c r="AB15">
        <v>0.56000000000000005</v>
      </c>
      <c r="AC15">
        <v>0.24</v>
      </c>
      <c r="AD15">
        <v>0.5</v>
      </c>
      <c r="AE15">
        <v>0.5</v>
      </c>
      <c r="AF15">
        <v>0.5</v>
      </c>
      <c r="AG15">
        <v>0.5</v>
      </c>
      <c r="AH15">
        <v>1</v>
      </c>
    </row>
    <row r="16" spans="15:38" x14ac:dyDescent="0.25">
      <c r="Q16">
        <v>1</v>
      </c>
      <c r="R16">
        <v>1</v>
      </c>
      <c r="S16">
        <v>1</v>
      </c>
      <c r="T16">
        <v>0.8666666666666667</v>
      </c>
      <c r="U16">
        <v>0.83333333333333337</v>
      </c>
      <c r="V16">
        <v>0.7</v>
      </c>
      <c r="W16">
        <v>0.96666666666666667</v>
      </c>
      <c r="X16">
        <v>0.8666666666666667</v>
      </c>
      <c r="Y16">
        <v>0.68965517241379315</v>
      </c>
      <c r="Z16">
        <v>0.62068965517241381</v>
      </c>
      <c r="AA16">
        <v>0.39285714285714285</v>
      </c>
      <c r="AB16">
        <v>0.51724137931034486</v>
      </c>
      <c r="AC16">
        <v>0.20689655172413793</v>
      </c>
    </row>
    <row r="17" spans="15:52" x14ac:dyDescent="0.25">
      <c r="T17">
        <v>0.9375</v>
      </c>
      <c r="U17">
        <v>1</v>
      </c>
      <c r="V17">
        <v>0.6875</v>
      </c>
      <c r="W17">
        <v>1</v>
      </c>
      <c r="X17">
        <v>0.9375</v>
      </c>
      <c r="Y17">
        <v>0.77777777777777779</v>
      </c>
      <c r="Z17">
        <v>0.83333333333333337</v>
      </c>
      <c r="AA17">
        <v>0.55555555555555558</v>
      </c>
      <c r="AB17">
        <v>0.41176470588235292</v>
      </c>
      <c r="AC17">
        <v>0.22222222222222221</v>
      </c>
      <c r="AD17">
        <v>0</v>
      </c>
      <c r="AE17">
        <v>0</v>
      </c>
      <c r="AF17">
        <v>0.5</v>
      </c>
      <c r="AG17">
        <v>0.5</v>
      </c>
      <c r="AH17">
        <v>0</v>
      </c>
    </row>
    <row r="18" spans="15:52" x14ac:dyDescent="0.25">
      <c r="Y18">
        <v>0.76923076923076927</v>
      </c>
      <c r="Z18">
        <v>0.67307692307692313</v>
      </c>
      <c r="AA18">
        <v>0.5490196078431373</v>
      </c>
      <c r="AB18">
        <v>0.57692307692307687</v>
      </c>
      <c r="AC18">
        <v>0.4642857142857143</v>
      </c>
      <c r="AD18">
        <v>0.5357142857142857</v>
      </c>
      <c r="AE18">
        <v>0.48214285714285715</v>
      </c>
      <c r="AF18">
        <v>0.42857142857142855</v>
      </c>
      <c r="AG18">
        <v>0.26785714285714285</v>
      </c>
      <c r="AH18">
        <v>0.30357142857142855</v>
      </c>
      <c r="AI18">
        <v>1</v>
      </c>
      <c r="AJ18">
        <v>0.75</v>
      </c>
      <c r="AK18">
        <v>1</v>
      </c>
      <c r="AL18">
        <v>0.75</v>
      </c>
    </row>
    <row r="19" spans="15:52" x14ac:dyDescent="0.25">
      <c r="Y19">
        <v>0.8</v>
      </c>
      <c r="Z19">
        <v>0.88</v>
      </c>
      <c r="AA19">
        <v>0.56000000000000005</v>
      </c>
      <c r="AB19">
        <v>0.8</v>
      </c>
      <c r="AC19">
        <v>0.72413793103448276</v>
      </c>
      <c r="AD19">
        <v>0.6785714285714286</v>
      </c>
      <c r="AE19">
        <v>0.58620689655172409</v>
      </c>
      <c r="AF19">
        <v>0.48275862068965519</v>
      </c>
      <c r="AG19">
        <v>0.65517241379310343</v>
      </c>
      <c r="AH19">
        <v>0.51724137931034486</v>
      </c>
      <c r="AI19">
        <v>0.5</v>
      </c>
      <c r="AJ19">
        <v>1</v>
      </c>
      <c r="AK19">
        <v>1</v>
      </c>
      <c r="AL19">
        <v>0.75</v>
      </c>
    </row>
    <row r="20" spans="15:52" x14ac:dyDescent="0.25">
      <c r="T20">
        <v>1</v>
      </c>
      <c r="U20">
        <v>0</v>
      </c>
      <c r="V20">
        <v>0</v>
      </c>
      <c r="W20">
        <v>1</v>
      </c>
      <c r="X20">
        <v>0</v>
      </c>
      <c r="Y20">
        <v>0.75</v>
      </c>
      <c r="Z20">
        <v>0.79166666666666663</v>
      </c>
      <c r="AA20">
        <v>0.65217391304347827</v>
      </c>
      <c r="AB20">
        <v>0.73913043478260865</v>
      </c>
      <c r="AC20">
        <v>0.48</v>
      </c>
      <c r="AD20">
        <v>0.45833333333333331</v>
      </c>
      <c r="AE20">
        <v>0.58333333333333337</v>
      </c>
      <c r="AF20">
        <v>0.5</v>
      </c>
      <c r="AG20">
        <v>0.5</v>
      </c>
      <c r="AH20">
        <v>0.375</v>
      </c>
      <c r="AI20">
        <v>1</v>
      </c>
      <c r="AJ20">
        <v>1</v>
      </c>
      <c r="AK20">
        <v>1</v>
      </c>
      <c r="AL20">
        <v>1</v>
      </c>
      <c r="AM20">
        <v>0</v>
      </c>
      <c r="AN20">
        <v>1</v>
      </c>
      <c r="AO20">
        <v>0</v>
      </c>
      <c r="AP20">
        <v>0</v>
      </c>
      <c r="AQ20">
        <v>0</v>
      </c>
      <c r="AR20">
        <v>0</v>
      </c>
    </row>
    <row r="21" spans="15:52" x14ac:dyDescent="0.25">
      <c r="O21">
        <v>0.5</v>
      </c>
      <c r="P21">
        <v>1</v>
      </c>
      <c r="Q21">
        <v>0.5</v>
      </c>
      <c r="R21">
        <v>0.5</v>
      </c>
      <c r="S21">
        <v>1</v>
      </c>
      <c r="T21">
        <v>0</v>
      </c>
      <c r="U21">
        <v>0.5</v>
      </c>
      <c r="V21">
        <v>0</v>
      </c>
      <c r="W21">
        <v>0</v>
      </c>
      <c r="X21">
        <v>0</v>
      </c>
      <c r="Y21">
        <v>0.75</v>
      </c>
      <c r="Z21">
        <v>0.83333333333333337</v>
      </c>
      <c r="AA21">
        <v>0.75</v>
      </c>
      <c r="AB21">
        <v>1</v>
      </c>
      <c r="AC21">
        <v>0.7857142857142857</v>
      </c>
      <c r="AD21">
        <v>0.5</v>
      </c>
      <c r="AE21">
        <v>0.5714285714285714</v>
      </c>
      <c r="AF21">
        <v>0.61538461538461542</v>
      </c>
      <c r="AG21">
        <v>0.84615384615384615</v>
      </c>
      <c r="AH21">
        <v>0.66666666666666663</v>
      </c>
      <c r="AI21">
        <v>1</v>
      </c>
      <c r="AJ21">
        <v>1</v>
      </c>
      <c r="AK21">
        <v>1</v>
      </c>
      <c r="AL21">
        <v>0.5</v>
      </c>
    </row>
    <row r="22" spans="15:52" x14ac:dyDescent="0.25">
      <c r="O22">
        <v>0</v>
      </c>
      <c r="P22">
        <v>1</v>
      </c>
      <c r="Q22">
        <v>1</v>
      </c>
      <c r="R22">
        <v>1</v>
      </c>
      <c r="S22">
        <v>0</v>
      </c>
      <c r="T22">
        <v>0</v>
      </c>
      <c r="U22">
        <v>0</v>
      </c>
      <c r="V22">
        <v>0</v>
      </c>
      <c r="W22">
        <v>0</v>
      </c>
      <c r="X22">
        <v>0</v>
      </c>
      <c r="Y22">
        <v>1</v>
      </c>
      <c r="Z22">
        <v>1</v>
      </c>
      <c r="AA22">
        <v>0.66666666666666663</v>
      </c>
      <c r="AB22">
        <v>0.83333333333333337</v>
      </c>
      <c r="AC22">
        <v>0.84615384615384615</v>
      </c>
      <c r="AD22">
        <v>0.69230769230769229</v>
      </c>
      <c r="AE22">
        <v>0.92307692307692313</v>
      </c>
      <c r="AF22">
        <v>0.69230769230769229</v>
      </c>
      <c r="AG22">
        <v>0.92307692307692313</v>
      </c>
      <c r="AH22">
        <v>0.84615384615384615</v>
      </c>
      <c r="AI22">
        <v>0</v>
      </c>
      <c r="AJ22">
        <v>0</v>
      </c>
      <c r="AK22">
        <v>0</v>
      </c>
      <c r="AL22">
        <v>0</v>
      </c>
    </row>
    <row r="23" spans="15:52" x14ac:dyDescent="0.25">
      <c r="T23">
        <v>1</v>
      </c>
      <c r="U23">
        <v>1</v>
      </c>
      <c r="V23">
        <v>1</v>
      </c>
      <c r="W23">
        <v>1</v>
      </c>
      <c r="X23">
        <v>1</v>
      </c>
      <c r="Y23">
        <v>1</v>
      </c>
      <c r="Z23">
        <v>1</v>
      </c>
      <c r="AA23">
        <v>0.5</v>
      </c>
      <c r="AB23">
        <v>1</v>
      </c>
      <c r="AC23">
        <v>0.86363636363636365</v>
      </c>
      <c r="AD23">
        <v>0.81818181818181823</v>
      </c>
      <c r="AE23">
        <v>0.81818181818181823</v>
      </c>
      <c r="AF23">
        <v>0.5</v>
      </c>
      <c r="AG23">
        <v>0.77272727272727271</v>
      </c>
      <c r="AH23">
        <v>0.81818181818181823</v>
      </c>
      <c r="AI23">
        <v>0.54545454545454541</v>
      </c>
      <c r="AJ23">
        <v>0.54545454545454541</v>
      </c>
      <c r="AK23">
        <v>0.36363636363636365</v>
      </c>
      <c r="AL23">
        <v>0.63636363636363635</v>
      </c>
      <c r="AM23">
        <v>1</v>
      </c>
      <c r="AN23">
        <v>1</v>
      </c>
      <c r="AO23">
        <v>1</v>
      </c>
      <c r="AP23">
        <v>1</v>
      </c>
      <c r="AQ23">
        <v>0</v>
      </c>
      <c r="AR23">
        <v>0</v>
      </c>
    </row>
    <row r="24" spans="15:52" x14ac:dyDescent="0.25">
      <c r="Q24">
        <v>1</v>
      </c>
      <c r="R24">
        <v>1</v>
      </c>
      <c r="S24">
        <v>1</v>
      </c>
      <c r="T24">
        <v>1</v>
      </c>
      <c r="U24">
        <v>0.83333333333333337</v>
      </c>
      <c r="V24">
        <v>0.66666666666666663</v>
      </c>
      <c r="W24">
        <v>0.66666666666666663</v>
      </c>
      <c r="X24">
        <v>0.66666666666666663</v>
      </c>
      <c r="Y24">
        <v>0.5</v>
      </c>
      <c r="Z24">
        <v>0.5</v>
      </c>
      <c r="AC24">
        <v>0.78431372549019607</v>
      </c>
      <c r="AD24">
        <v>0.79245283018867929</v>
      </c>
      <c r="AE24">
        <v>0.73584905660377353</v>
      </c>
      <c r="AF24">
        <v>0.75471698113207553</v>
      </c>
      <c r="AG24">
        <v>0.79245283018867929</v>
      </c>
      <c r="AH24">
        <v>0.75</v>
      </c>
      <c r="AI24">
        <v>0.62068965517241381</v>
      </c>
      <c r="AJ24">
        <v>0.55172413793103448</v>
      </c>
      <c r="AK24">
        <v>0.56896551724137934</v>
      </c>
      <c r="AL24">
        <v>0.47368421052631576</v>
      </c>
      <c r="AM24">
        <v>0.8</v>
      </c>
      <c r="AN24">
        <v>0.4</v>
      </c>
      <c r="AO24">
        <v>0.8</v>
      </c>
      <c r="AP24">
        <v>0.4</v>
      </c>
      <c r="AQ24">
        <v>0.6</v>
      </c>
      <c r="AR24">
        <v>0.4</v>
      </c>
    </row>
    <row r="25" spans="15:52" x14ac:dyDescent="0.25">
      <c r="AC25">
        <v>0.70370370370370372</v>
      </c>
      <c r="AD25">
        <v>0.70370370370370372</v>
      </c>
      <c r="AE25">
        <v>0.81481481481481477</v>
      </c>
      <c r="AF25">
        <v>0.70370370370370372</v>
      </c>
      <c r="AG25">
        <v>0.77777777777777779</v>
      </c>
      <c r="AH25">
        <v>0.62962962962962965</v>
      </c>
      <c r="AI25">
        <v>0.62068965517241381</v>
      </c>
      <c r="AJ25">
        <v>0.55172413793103448</v>
      </c>
      <c r="AK25">
        <v>0.37931034482758619</v>
      </c>
      <c r="AL25">
        <v>0.65517241379310343</v>
      </c>
      <c r="AM25">
        <v>1</v>
      </c>
      <c r="AN25">
        <v>0.5</v>
      </c>
      <c r="AO25">
        <v>1</v>
      </c>
      <c r="AP25">
        <v>0.5</v>
      </c>
      <c r="AQ25">
        <v>0.5</v>
      </c>
      <c r="AR25">
        <v>0</v>
      </c>
    </row>
    <row r="26" spans="15:52" x14ac:dyDescent="0.25">
      <c r="Q26">
        <v>0</v>
      </c>
      <c r="R26">
        <v>0</v>
      </c>
      <c r="S26">
        <v>1</v>
      </c>
      <c r="T26">
        <v>1</v>
      </c>
      <c r="U26">
        <v>0</v>
      </c>
      <c r="V26">
        <v>1</v>
      </c>
      <c r="W26">
        <v>1</v>
      </c>
      <c r="X26">
        <v>0</v>
      </c>
      <c r="Y26">
        <v>0</v>
      </c>
      <c r="Z26">
        <v>0</v>
      </c>
      <c r="AC26">
        <v>0.76</v>
      </c>
      <c r="AD26">
        <v>0.84</v>
      </c>
      <c r="AE26">
        <v>0.76</v>
      </c>
      <c r="AF26">
        <v>0.72</v>
      </c>
      <c r="AG26">
        <v>0.84</v>
      </c>
      <c r="AH26">
        <v>0.79166666666666663</v>
      </c>
      <c r="AI26">
        <v>0.80769230769230771</v>
      </c>
      <c r="AJ26">
        <v>0.73076923076923073</v>
      </c>
      <c r="AK26">
        <v>0.65384615384615385</v>
      </c>
      <c r="AL26">
        <v>0.46153846153846156</v>
      </c>
      <c r="AM26">
        <v>1</v>
      </c>
      <c r="AN26">
        <v>1</v>
      </c>
      <c r="AO26">
        <v>1</v>
      </c>
      <c r="AP26">
        <v>1</v>
      </c>
      <c r="AQ26">
        <v>1</v>
      </c>
      <c r="AR26">
        <v>1</v>
      </c>
    </row>
    <row r="27" spans="15:52" x14ac:dyDescent="0.25">
      <c r="O27">
        <v>1</v>
      </c>
      <c r="P27">
        <v>0.5</v>
      </c>
      <c r="Q27">
        <v>0.5</v>
      </c>
      <c r="R27">
        <v>1</v>
      </c>
      <c r="S27">
        <v>0</v>
      </c>
      <c r="T27">
        <v>0.5714285714285714</v>
      </c>
      <c r="U27">
        <v>0.5714285714285714</v>
      </c>
      <c r="V27">
        <v>0.5714285714285714</v>
      </c>
      <c r="W27">
        <v>0.7142857142857143</v>
      </c>
      <c r="X27">
        <v>0.5</v>
      </c>
      <c r="Y27">
        <v>0.2</v>
      </c>
      <c r="Z27">
        <v>0.6</v>
      </c>
      <c r="AA27">
        <v>0.2</v>
      </c>
      <c r="AB27">
        <v>0.2</v>
      </c>
      <c r="AC27">
        <v>0.76190476190476186</v>
      </c>
      <c r="AD27">
        <v>0.75</v>
      </c>
      <c r="AE27">
        <v>0.8125</v>
      </c>
      <c r="AF27">
        <v>0.875</v>
      </c>
      <c r="AG27">
        <v>0.9375</v>
      </c>
      <c r="AH27">
        <v>0.875</v>
      </c>
      <c r="AI27">
        <v>0.88235294117647056</v>
      </c>
      <c r="AJ27">
        <v>0.76470588235294112</v>
      </c>
      <c r="AK27">
        <v>0.52941176470588236</v>
      </c>
      <c r="AL27">
        <v>0.5</v>
      </c>
      <c r="AM27">
        <v>1</v>
      </c>
      <c r="AN27">
        <v>1</v>
      </c>
      <c r="AO27">
        <v>1</v>
      </c>
      <c r="AP27">
        <v>1</v>
      </c>
      <c r="AQ27">
        <v>1</v>
      </c>
      <c r="AR27">
        <v>1</v>
      </c>
    </row>
    <row r="28" spans="15:52" x14ac:dyDescent="0.25">
      <c r="AC28">
        <v>0.8571428571428571</v>
      </c>
      <c r="AD28">
        <v>0.9285714285714286</v>
      </c>
      <c r="AE28">
        <v>0.8571428571428571</v>
      </c>
      <c r="AF28">
        <v>0.9285714285714286</v>
      </c>
      <c r="AG28">
        <v>0.9285714285714286</v>
      </c>
      <c r="AH28">
        <v>0.8571428571428571</v>
      </c>
      <c r="AI28">
        <v>0.88888888888888884</v>
      </c>
      <c r="AJ28">
        <v>0.88888888888888884</v>
      </c>
      <c r="AK28">
        <v>0.72222222222222221</v>
      </c>
      <c r="AL28">
        <v>0.61111111111111116</v>
      </c>
      <c r="AM28">
        <v>1</v>
      </c>
      <c r="AN28">
        <v>0.5</v>
      </c>
      <c r="AO28">
        <v>0.75</v>
      </c>
      <c r="AP28">
        <v>0.5</v>
      </c>
      <c r="AQ28">
        <v>0.75</v>
      </c>
      <c r="AR28">
        <v>0.25</v>
      </c>
    </row>
    <row r="29" spans="15:52" x14ac:dyDescent="0.25">
      <c r="AC29">
        <v>1</v>
      </c>
      <c r="AD29">
        <v>1</v>
      </c>
      <c r="AE29">
        <v>1</v>
      </c>
      <c r="AF29">
        <v>1</v>
      </c>
      <c r="AG29">
        <v>1</v>
      </c>
      <c r="AH29">
        <v>1</v>
      </c>
      <c r="AI29">
        <v>0.95652173913043481</v>
      </c>
      <c r="AJ29">
        <v>0.82608695652173914</v>
      </c>
      <c r="AK29">
        <v>0.82608695652173914</v>
      </c>
      <c r="AL29">
        <v>0.73913043478260865</v>
      </c>
      <c r="AM29">
        <v>0.78260869565217395</v>
      </c>
      <c r="AN29">
        <v>0.56521739130434778</v>
      </c>
      <c r="AO29">
        <v>0.60869565217391308</v>
      </c>
      <c r="AP29">
        <v>0.60869565217391308</v>
      </c>
      <c r="AQ29">
        <v>0.43478260869565216</v>
      </c>
      <c r="AR29">
        <v>0.43478260869565216</v>
      </c>
      <c r="AS29">
        <v>1</v>
      </c>
      <c r="AT29">
        <v>0</v>
      </c>
      <c r="AU29">
        <v>0</v>
      </c>
      <c r="AV29">
        <v>0</v>
      </c>
    </row>
    <row r="30" spans="15:52" x14ac:dyDescent="0.25">
      <c r="AI30">
        <v>0.68181818181818177</v>
      </c>
      <c r="AJ30">
        <v>0.81818181818181823</v>
      </c>
      <c r="AK30">
        <v>0.90909090909090906</v>
      </c>
      <c r="AL30">
        <v>0.45454545454545453</v>
      </c>
      <c r="AM30">
        <v>0.7931034482758621</v>
      </c>
      <c r="AN30">
        <v>0.6785714285714286</v>
      </c>
      <c r="AO30">
        <v>0.62068965517241381</v>
      </c>
      <c r="AP30">
        <v>0.59259259259259256</v>
      </c>
      <c r="AQ30">
        <v>0.6071428571428571</v>
      </c>
      <c r="AR30">
        <v>0.48275862068965519</v>
      </c>
      <c r="AS30">
        <v>0.7142857142857143</v>
      </c>
      <c r="AT30">
        <v>0.7142857142857143</v>
      </c>
      <c r="AU30">
        <v>0.2857142857142857</v>
      </c>
      <c r="AV30">
        <v>0.42857142857142855</v>
      </c>
    </row>
    <row r="31" spans="15:52" x14ac:dyDescent="0.25">
      <c r="AI31">
        <v>0.75</v>
      </c>
      <c r="AJ31">
        <v>0.8125</v>
      </c>
      <c r="AK31">
        <v>0.66666666666666663</v>
      </c>
      <c r="AL31">
        <v>0.375</v>
      </c>
      <c r="AM31">
        <v>0.70588235294117652</v>
      </c>
      <c r="AN31">
        <v>0.70588235294117652</v>
      </c>
      <c r="AO31">
        <v>0.47058823529411764</v>
      </c>
      <c r="AP31">
        <v>0.47058823529411764</v>
      </c>
      <c r="AQ31">
        <v>0.52941176470588236</v>
      </c>
      <c r="AR31">
        <v>0.375</v>
      </c>
      <c r="AS31">
        <v>1</v>
      </c>
      <c r="AT31">
        <v>1</v>
      </c>
      <c r="AU31">
        <v>1</v>
      </c>
      <c r="AV31">
        <v>1</v>
      </c>
    </row>
    <row r="32" spans="15:52" x14ac:dyDescent="0.25">
      <c r="Y32">
        <v>1</v>
      </c>
      <c r="Z32">
        <v>1</v>
      </c>
      <c r="AA32">
        <v>1</v>
      </c>
      <c r="AB32">
        <v>1</v>
      </c>
      <c r="AC32">
        <v>1</v>
      </c>
      <c r="AD32">
        <v>1</v>
      </c>
      <c r="AE32">
        <v>1</v>
      </c>
      <c r="AF32">
        <v>0</v>
      </c>
      <c r="AG32">
        <v>1</v>
      </c>
      <c r="AH32">
        <v>1</v>
      </c>
      <c r="AI32">
        <v>0.88888888888888884</v>
      </c>
      <c r="AJ32">
        <v>0.77777777777777779</v>
      </c>
      <c r="AK32">
        <v>0.77777777777777779</v>
      </c>
      <c r="AL32">
        <v>0.55555555555555558</v>
      </c>
      <c r="AM32">
        <v>0.54545454545454541</v>
      </c>
      <c r="AN32">
        <v>0.54545454545454541</v>
      </c>
      <c r="AO32">
        <v>0.72727272727272729</v>
      </c>
      <c r="AP32">
        <v>0.45454545454545453</v>
      </c>
      <c r="AQ32">
        <v>0.83333333333333337</v>
      </c>
      <c r="AR32">
        <v>0.41666666666666669</v>
      </c>
      <c r="AS32">
        <v>1</v>
      </c>
      <c r="AT32">
        <v>1</v>
      </c>
      <c r="AU32">
        <v>0.66666666666666663</v>
      </c>
      <c r="AV32">
        <v>0.33333333333333331</v>
      </c>
      <c r="AW32">
        <v>1</v>
      </c>
      <c r="AX32">
        <v>1</v>
      </c>
      <c r="AY32">
        <v>0</v>
      </c>
      <c r="AZ32">
        <v>0</v>
      </c>
    </row>
    <row r="33" spans="15:52" x14ac:dyDescent="0.25">
      <c r="O33">
        <v>1</v>
      </c>
      <c r="P33">
        <v>0.66666666666666663</v>
      </c>
      <c r="Q33">
        <v>1</v>
      </c>
      <c r="R33">
        <v>1</v>
      </c>
      <c r="S33">
        <v>1</v>
      </c>
      <c r="T33">
        <v>0.25</v>
      </c>
      <c r="U33">
        <v>0.5</v>
      </c>
      <c r="V33">
        <v>0.5</v>
      </c>
      <c r="W33">
        <v>0.25</v>
      </c>
      <c r="X33">
        <v>0.5</v>
      </c>
      <c r="Y33">
        <v>0</v>
      </c>
      <c r="Z33">
        <v>1</v>
      </c>
      <c r="AI33">
        <v>0.73333333333333328</v>
      </c>
      <c r="AJ33">
        <v>0.8125</v>
      </c>
      <c r="AK33">
        <v>0.75</v>
      </c>
      <c r="AL33">
        <v>0.4</v>
      </c>
      <c r="AM33">
        <v>0.68421052631578949</v>
      </c>
      <c r="AN33">
        <v>0.52631578947368418</v>
      </c>
      <c r="AO33">
        <v>0.63157894736842102</v>
      </c>
      <c r="AP33">
        <v>0.52631578947368418</v>
      </c>
      <c r="AQ33">
        <v>0.42105263157894735</v>
      </c>
      <c r="AR33">
        <v>0.52631578947368418</v>
      </c>
      <c r="AS33">
        <v>0.66666666666666663</v>
      </c>
      <c r="AT33">
        <v>0.33333333333333331</v>
      </c>
      <c r="AU33">
        <v>0.33333333333333331</v>
      </c>
      <c r="AV33">
        <v>0.33333333333333331</v>
      </c>
    </row>
    <row r="34" spans="15:52" x14ac:dyDescent="0.25">
      <c r="O34">
        <v>1</v>
      </c>
      <c r="P34">
        <v>1</v>
      </c>
      <c r="Q34">
        <v>1</v>
      </c>
      <c r="R34">
        <v>0</v>
      </c>
      <c r="S34">
        <v>1</v>
      </c>
      <c r="T34">
        <v>1</v>
      </c>
      <c r="U34">
        <v>0</v>
      </c>
      <c r="V34">
        <v>1</v>
      </c>
      <c r="W34">
        <v>0</v>
      </c>
      <c r="X34">
        <v>0</v>
      </c>
      <c r="Y34">
        <v>0</v>
      </c>
      <c r="Z34">
        <v>0</v>
      </c>
      <c r="AA34">
        <v>0</v>
      </c>
      <c r="AB34">
        <v>0</v>
      </c>
      <c r="AC34">
        <v>0</v>
      </c>
      <c r="AD34">
        <v>0</v>
      </c>
      <c r="AE34">
        <v>0</v>
      </c>
      <c r="AF34">
        <v>0</v>
      </c>
      <c r="AG34">
        <v>0</v>
      </c>
      <c r="AH34">
        <v>0</v>
      </c>
      <c r="AI34">
        <v>0.75</v>
      </c>
      <c r="AJ34">
        <v>0.70833333333333337</v>
      </c>
      <c r="AK34">
        <v>0.70833333333333337</v>
      </c>
      <c r="AL34">
        <v>0.66666666666666663</v>
      </c>
      <c r="AM34">
        <v>0.625</v>
      </c>
      <c r="AN34">
        <v>0.70833333333333337</v>
      </c>
      <c r="AO34">
        <v>0.54166666666666663</v>
      </c>
      <c r="AP34">
        <v>0.54166666666666663</v>
      </c>
      <c r="AQ34">
        <v>0.54166666666666663</v>
      </c>
      <c r="AR34">
        <v>0.5</v>
      </c>
    </row>
    <row r="35" spans="15:52" x14ac:dyDescent="0.25">
      <c r="O35">
        <v>1</v>
      </c>
      <c r="P35">
        <v>1</v>
      </c>
      <c r="Q35">
        <v>1</v>
      </c>
      <c r="R35">
        <v>0</v>
      </c>
      <c r="S35">
        <v>0</v>
      </c>
      <c r="T35">
        <v>0</v>
      </c>
      <c r="U35">
        <v>0</v>
      </c>
      <c r="V35">
        <v>1</v>
      </c>
      <c r="W35">
        <v>0</v>
      </c>
      <c r="X35">
        <v>0</v>
      </c>
      <c r="AC35">
        <v>1</v>
      </c>
      <c r="AD35">
        <v>1</v>
      </c>
      <c r="AE35">
        <v>1</v>
      </c>
      <c r="AF35">
        <v>1</v>
      </c>
      <c r="AG35">
        <v>1</v>
      </c>
      <c r="AH35">
        <v>1</v>
      </c>
      <c r="AI35">
        <v>1</v>
      </c>
      <c r="AJ35">
        <v>1</v>
      </c>
      <c r="AK35">
        <v>1</v>
      </c>
      <c r="AL35">
        <v>0.33333333333333331</v>
      </c>
      <c r="AM35">
        <v>0.8571428571428571</v>
      </c>
      <c r="AN35">
        <v>0.5714285714285714</v>
      </c>
      <c r="AO35">
        <v>0.7</v>
      </c>
      <c r="AP35">
        <v>0.66666666666666663</v>
      </c>
      <c r="AQ35">
        <v>0.55000000000000004</v>
      </c>
      <c r="AR35">
        <v>0.61904761904761907</v>
      </c>
      <c r="AS35">
        <v>0.78947368421052633</v>
      </c>
      <c r="AT35">
        <v>0.47368421052631576</v>
      </c>
      <c r="AU35">
        <v>0.52631578947368418</v>
      </c>
      <c r="AV35">
        <v>0.36842105263157893</v>
      </c>
    </row>
    <row r="36" spans="15:52" x14ac:dyDescent="0.25">
      <c r="Q36">
        <v>1</v>
      </c>
      <c r="R36">
        <v>1</v>
      </c>
      <c r="S36">
        <v>0.5</v>
      </c>
      <c r="T36">
        <v>0.5</v>
      </c>
      <c r="U36">
        <v>1</v>
      </c>
      <c r="V36">
        <v>1</v>
      </c>
      <c r="W36">
        <v>0.5</v>
      </c>
      <c r="X36">
        <v>1</v>
      </c>
      <c r="Y36">
        <v>0.33333333333333331</v>
      </c>
      <c r="Z36">
        <v>0.33333333333333331</v>
      </c>
      <c r="AA36">
        <v>1</v>
      </c>
      <c r="AB36">
        <v>1</v>
      </c>
      <c r="AC36">
        <v>1</v>
      </c>
      <c r="AD36">
        <v>1</v>
      </c>
      <c r="AE36">
        <v>1</v>
      </c>
      <c r="AF36">
        <v>0</v>
      </c>
      <c r="AG36">
        <v>1</v>
      </c>
      <c r="AH36">
        <v>1</v>
      </c>
      <c r="AI36">
        <v>0.5</v>
      </c>
      <c r="AJ36">
        <v>1</v>
      </c>
      <c r="AK36">
        <v>0.5</v>
      </c>
      <c r="AL36">
        <v>0.5</v>
      </c>
      <c r="AM36">
        <v>0.77358490566037741</v>
      </c>
      <c r="AN36">
        <v>0.77358490566037741</v>
      </c>
      <c r="AO36">
        <v>0.83018867924528306</v>
      </c>
      <c r="AP36">
        <v>0.73584905660377353</v>
      </c>
      <c r="AQ36">
        <v>0.72549019607843135</v>
      </c>
      <c r="AR36">
        <v>0.660377358490566</v>
      </c>
      <c r="AS36">
        <v>0.74509803921568629</v>
      </c>
      <c r="AT36">
        <v>0.56000000000000005</v>
      </c>
      <c r="AU36">
        <v>0.42</v>
      </c>
      <c r="AV36">
        <v>0.31372549019607843</v>
      </c>
    </row>
    <row r="37" spans="15:52" x14ac:dyDescent="0.25">
      <c r="Q37">
        <v>1</v>
      </c>
      <c r="R37">
        <v>0.66666666666666663</v>
      </c>
      <c r="S37">
        <v>1</v>
      </c>
      <c r="T37">
        <v>1</v>
      </c>
      <c r="U37">
        <v>1</v>
      </c>
      <c r="V37">
        <v>1</v>
      </c>
      <c r="W37">
        <v>1</v>
      </c>
      <c r="X37">
        <v>1</v>
      </c>
      <c r="Y37">
        <v>0.66666666666666663</v>
      </c>
      <c r="Z37">
        <v>0.66666666666666663</v>
      </c>
      <c r="AC37">
        <v>1</v>
      </c>
      <c r="AD37">
        <v>1</v>
      </c>
      <c r="AE37">
        <v>1</v>
      </c>
      <c r="AF37">
        <v>1</v>
      </c>
      <c r="AG37">
        <v>1</v>
      </c>
      <c r="AH37">
        <v>1</v>
      </c>
      <c r="AI37">
        <v>1</v>
      </c>
      <c r="AJ37">
        <v>1</v>
      </c>
      <c r="AK37">
        <v>1</v>
      </c>
      <c r="AL37">
        <v>1</v>
      </c>
      <c r="AM37">
        <v>0.88888888888888884</v>
      </c>
      <c r="AN37">
        <v>0.77777777777777779</v>
      </c>
      <c r="AO37">
        <v>0.94444444444444442</v>
      </c>
      <c r="AP37">
        <v>0.83333333333333337</v>
      </c>
      <c r="AQ37">
        <v>0.77777777777777779</v>
      </c>
      <c r="AR37">
        <v>0.66666666666666663</v>
      </c>
      <c r="AS37">
        <v>0.72222222222222221</v>
      </c>
      <c r="AT37">
        <v>0.61111111111111116</v>
      </c>
      <c r="AU37">
        <v>0.5</v>
      </c>
      <c r="AV37">
        <v>0.33333333333333331</v>
      </c>
    </row>
    <row r="38" spans="15:52" x14ac:dyDescent="0.25">
      <c r="Q38">
        <v>1</v>
      </c>
      <c r="R38">
        <v>1</v>
      </c>
      <c r="S38">
        <v>0.33333333333333331</v>
      </c>
      <c r="T38">
        <v>1</v>
      </c>
      <c r="U38">
        <v>1</v>
      </c>
      <c r="V38">
        <v>0.33333333333333331</v>
      </c>
      <c r="W38">
        <v>0.66666666666666663</v>
      </c>
      <c r="X38">
        <v>1</v>
      </c>
      <c r="Y38">
        <v>0.66666666666666663</v>
      </c>
      <c r="Z38">
        <v>0.33333333333333331</v>
      </c>
      <c r="AM38">
        <v>0.79166666666666663</v>
      </c>
      <c r="AN38">
        <v>0.79166666666666663</v>
      </c>
      <c r="AO38">
        <v>0.75</v>
      </c>
      <c r="AP38">
        <v>0.83333333333333337</v>
      </c>
      <c r="AQ38">
        <v>0.625</v>
      </c>
      <c r="AR38">
        <v>0.70833333333333337</v>
      </c>
      <c r="AS38">
        <v>0.75</v>
      </c>
      <c r="AT38">
        <v>0.45833333333333331</v>
      </c>
      <c r="AU38">
        <v>0.5</v>
      </c>
      <c r="AV38">
        <v>0.45833333333333331</v>
      </c>
    </row>
    <row r="39" spans="15:52" x14ac:dyDescent="0.25">
      <c r="O39">
        <v>0</v>
      </c>
      <c r="P39">
        <v>1</v>
      </c>
      <c r="Q39">
        <v>0</v>
      </c>
      <c r="R39">
        <v>1</v>
      </c>
      <c r="S39">
        <v>0</v>
      </c>
      <c r="T39">
        <v>0</v>
      </c>
      <c r="U39">
        <v>0</v>
      </c>
      <c r="V39">
        <v>0</v>
      </c>
      <c r="W39">
        <v>0</v>
      </c>
      <c r="X39">
        <v>0</v>
      </c>
      <c r="AM39">
        <v>0.94736842105263153</v>
      </c>
      <c r="AN39">
        <v>0.78947368421052633</v>
      </c>
      <c r="AO39">
        <v>0.94736842105263153</v>
      </c>
      <c r="AP39">
        <v>0.94736842105263153</v>
      </c>
      <c r="AQ39">
        <v>0.94736842105263153</v>
      </c>
      <c r="AR39">
        <v>0.89473684210526316</v>
      </c>
      <c r="AS39">
        <v>0.78947368421052633</v>
      </c>
      <c r="AT39">
        <v>0.57894736842105265</v>
      </c>
      <c r="AU39">
        <v>0.36842105263157893</v>
      </c>
      <c r="AV39">
        <v>0.26315789473684209</v>
      </c>
    </row>
    <row r="40" spans="15:52" x14ac:dyDescent="0.25">
      <c r="O40">
        <v>1</v>
      </c>
      <c r="P40">
        <v>1</v>
      </c>
      <c r="Q40">
        <v>1</v>
      </c>
      <c r="R40">
        <v>1</v>
      </c>
      <c r="S40">
        <v>0</v>
      </c>
      <c r="T40">
        <v>1</v>
      </c>
      <c r="U40">
        <v>1</v>
      </c>
      <c r="V40">
        <v>1</v>
      </c>
      <c r="W40">
        <v>0</v>
      </c>
      <c r="X40">
        <v>1</v>
      </c>
      <c r="Y40">
        <v>1</v>
      </c>
      <c r="Z40">
        <v>1</v>
      </c>
      <c r="AA40">
        <v>1</v>
      </c>
      <c r="AB40">
        <v>1</v>
      </c>
      <c r="AC40">
        <v>1</v>
      </c>
      <c r="AD40">
        <v>1</v>
      </c>
      <c r="AE40">
        <v>0</v>
      </c>
      <c r="AF40">
        <v>0</v>
      </c>
      <c r="AG40">
        <v>0</v>
      </c>
      <c r="AH40">
        <v>0</v>
      </c>
      <c r="AM40">
        <v>0.8</v>
      </c>
      <c r="AN40">
        <v>0.75</v>
      </c>
      <c r="AO40">
        <v>0.7</v>
      </c>
      <c r="AP40">
        <v>0.65</v>
      </c>
      <c r="AQ40">
        <v>0.7</v>
      </c>
      <c r="AR40">
        <v>0.7</v>
      </c>
      <c r="AS40">
        <v>0.6</v>
      </c>
      <c r="AT40">
        <v>0.45</v>
      </c>
      <c r="AU40">
        <v>0.55000000000000004</v>
      </c>
      <c r="AV40">
        <v>0.4</v>
      </c>
    </row>
    <row r="41" spans="15:52" x14ac:dyDescent="0.25">
      <c r="AM41">
        <v>0.63157894736842102</v>
      </c>
      <c r="AN41">
        <v>0.84210526315789469</v>
      </c>
      <c r="AO41">
        <v>0.84210526315789469</v>
      </c>
      <c r="AP41">
        <v>0.73684210526315785</v>
      </c>
      <c r="AQ41">
        <v>0.8</v>
      </c>
      <c r="AR41">
        <v>0.52380952380952384</v>
      </c>
      <c r="AS41">
        <v>0.7142857142857143</v>
      </c>
      <c r="AT41">
        <v>0.61904761904761907</v>
      </c>
      <c r="AU41">
        <v>0.47619047619047616</v>
      </c>
      <c r="AV41">
        <v>0.2857142857142857</v>
      </c>
      <c r="AW41">
        <v>0.5</v>
      </c>
      <c r="AX41">
        <v>0.5</v>
      </c>
      <c r="AY41">
        <v>1</v>
      </c>
      <c r="AZ41">
        <v>0.5</v>
      </c>
    </row>
    <row r="42" spans="15:52" x14ac:dyDescent="0.25">
      <c r="Q42">
        <v>0.5</v>
      </c>
      <c r="R42">
        <v>1</v>
      </c>
      <c r="S42">
        <v>1</v>
      </c>
      <c r="T42">
        <v>0.5</v>
      </c>
      <c r="U42">
        <v>1</v>
      </c>
      <c r="V42">
        <v>0.5</v>
      </c>
      <c r="W42">
        <v>0.5</v>
      </c>
      <c r="X42">
        <v>0.5</v>
      </c>
      <c r="Y42">
        <v>0.33333333333333331</v>
      </c>
      <c r="Z42">
        <v>0.33333333333333331</v>
      </c>
      <c r="AA42">
        <v>1</v>
      </c>
      <c r="AB42">
        <v>1</v>
      </c>
      <c r="AC42">
        <v>0</v>
      </c>
      <c r="AD42">
        <v>1</v>
      </c>
      <c r="AE42">
        <v>0</v>
      </c>
      <c r="AF42">
        <v>1</v>
      </c>
      <c r="AG42">
        <v>0</v>
      </c>
      <c r="AH42">
        <v>0</v>
      </c>
      <c r="AM42">
        <v>0.6428571428571429</v>
      </c>
      <c r="AN42">
        <v>0.6428571428571429</v>
      </c>
      <c r="AO42">
        <v>0.8571428571428571</v>
      </c>
      <c r="AP42">
        <v>0.8571428571428571</v>
      </c>
      <c r="AQ42">
        <v>0.7142857142857143</v>
      </c>
      <c r="AR42">
        <v>0.6428571428571429</v>
      </c>
      <c r="AS42">
        <v>0.6428571428571429</v>
      </c>
      <c r="AT42">
        <v>0.7142857142857143</v>
      </c>
      <c r="AU42">
        <v>0.42857142857142855</v>
      </c>
      <c r="AV42">
        <v>0.42857142857142855</v>
      </c>
    </row>
    <row r="43" spans="15:52" x14ac:dyDescent="0.25">
      <c r="AM43">
        <v>0.8125</v>
      </c>
      <c r="AN43">
        <v>0.875</v>
      </c>
      <c r="AO43">
        <v>0.75</v>
      </c>
      <c r="AP43">
        <v>0.625</v>
      </c>
      <c r="AQ43">
        <v>0.78947368421052633</v>
      </c>
      <c r="AR43">
        <v>0.78947368421052633</v>
      </c>
      <c r="AS43">
        <v>0.68421052631578949</v>
      </c>
      <c r="AT43">
        <v>0.61111111111111116</v>
      </c>
      <c r="AU43">
        <v>0.47368421052631576</v>
      </c>
      <c r="AV43">
        <v>0.47368421052631576</v>
      </c>
      <c r="AW43">
        <v>0.33333333333333331</v>
      </c>
      <c r="AX43">
        <v>0.33333333333333331</v>
      </c>
      <c r="AY43">
        <v>1</v>
      </c>
      <c r="AZ43">
        <v>0.66666666666666663</v>
      </c>
    </row>
    <row r="44" spans="15:52" x14ac:dyDescent="0.25">
      <c r="Y44">
        <v>1</v>
      </c>
      <c r="Z44">
        <v>1</v>
      </c>
      <c r="AA44">
        <v>1</v>
      </c>
      <c r="AB44">
        <v>0</v>
      </c>
      <c r="AC44">
        <v>0</v>
      </c>
      <c r="AD44">
        <v>1</v>
      </c>
      <c r="AE44">
        <v>0</v>
      </c>
      <c r="AF44">
        <v>1</v>
      </c>
      <c r="AG44">
        <v>0</v>
      </c>
      <c r="AH44">
        <v>0</v>
      </c>
      <c r="AM44">
        <v>0.61538461538461542</v>
      </c>
      <c r="AN44">
        <v>0.61538461538461542</v>
      </c>
      <c r="AO44">
        <v>0.69230769230769229</v>
      </c>
      <c r="AP44">
        <v>0.61538461538461542</v>
      </c>
      <c r="AQ44">
        <v>0.7142857142857143</v>
      </c>
      <c r="AR44">
        <v>0.7857142857142857</v>
      </c>
      <c r="AS44">
        <v>0.7142857142857143</v>
      </c>
      <c r="AT44">
        <v>0.42857142857142855</v>
      </c>
      <c r="AU44">
        <v>0.35714285714285715</v>
      </c>
      <c r="AV44">
        <v>0.2857142857142857</v>
      </c>
      <c r="AW44">
        <v>0</v>
      </c>
      <c r="AX44">
        <v>0</v>
      </c>
      <c r="AY44">
        <v>0</v>
      </c>
      <c r="AZ44">
        <v>0</v>
      </c>
    </row>
    <row r="45" spans="15:52" x14ac:dyDescent="0.25">
      <c r="Y45">
        <v>1</v>
      </c>
      <c r="Z45">
        <v>0</v>
      </c>
      <c r="AA45">
        <v>0</v>
      </c>
      <c r="AB45">
        <v>1</v>
      </c>
      <c r="AC45">
        <v>0</v>
      </c>
      <c r="AD45">
        <v>1</v>
      </c>
      <c r="AE45">
        <v>1</v>
      </c>
      <c r="AF45">
        <v>1</v>
      </c>
      <c r="AG45">
        <v>1</v>
      </c>
      <c r="AH45">
        <v>1</v>
      </c>
      <c r="AM45">
        <v>0.9</v>
      </c>
      <c r="AN45">
        <v>0.9</v>
      </c>
      <c r="AO45">
        <v>1</v>
      </c>
      <c r="AP45">
        <v>0.9</v>
      </c>
      <c r="AQ45">
        <v>0.83333333333333337</v>
      </c>
      <c r="AR45">
        <v>0.83333333333333337</v>
      </c>
      <c r="AS45">
        <v>0.75</v>
      </c>
      <c r="AT45">
        <v>0.91666666666666663</v>
      </c>
      <c r="AU45">
        <v>0.66666666666666663</v>
      </c>
      <c r="AV45">
        <v>0.41666666666666669</v>
      </c>
      <c r="AW45">
        <v>0.5</v>
      </c>
      <c r="AX45">
        <v>0.5</v>
      </c>
      <c r="AY45">
        <v>0.5</v>
      </c>
      <c r="AZ45">
        <v>0.5</v>
      </c>
    </row>
    <row r="46" spans="15:52" x14ac:dyDescent="0.25">
      <c r="O46">
        <v>1</v>
      </c>
      <c r="P46">
        <v>1</v>
      </c>
      <c r="Q46">
        <v>1</v>
      </c>
      <c r="R46">
        <v>1</v>
      </c>
      <c r="S46">
        <v>1</v>
      </c>
      <c r="T46">
        <v>0.5</v>
      </c>
      <c r="U46">
        <v>0</v>
      </c>
      <c r="V46">
        <v>0.5</v>
      </c>
      <c r="W46">
        <v>0.5</v>
      </c>
      <c r="X46">
        <v>0.5</v>
      </c>
      <c r="Y46">
        <v>1</v>
      </c>
      <c r="Z46">
        <v>1</v>
      </c>
      <c r="AA46">
        <v>0</v>
      </c>
      <c r="AB46">
        <v>0</v>
      </c>
      <c r="AC46">
        <v>0</v>
      </c>
      <c r="AD46">
        <v>1</v>
      </c>
      <c r="AE46">
        <v>1</v>
      </c>
      <c r="AF46">
        <v>0</v>
      </c>
      <c r="AG46">
        <v>1</v>
      </c>
      <c r="AH46">
        <v>1</v>
      </c>
      <c r="AM46">
        <v>0.86956521739130432</v>
      </c>
      <c r="AN46">
        <v>0.78260869565217395</v>
      </c>
      <c r="AO46">
        <v>0.91304347826086951</v>
      </c>
      <c r="AP46">
        <v>0.86363636363636365</v>
      </c>
      <c r="AQ46">
        <v>0.84</v>
      </c>
      <c r="AR46">
        <v>0.92</v>
      </c>
      <c r="AS46">
        <v>0.88</v>
      </c>
      <c r="AT46">
        <v>0.8</v>
      </c>
      <c r="AU46">
        <v>0.6</v>
      </c>
      <c r="AV46">
        <v>0.48</v>
      </c>
      <c r="AW46">
        <v>1</v>
      </c>
      <c r="AX46">
        <v>1</v>
      </c>
      <c r="AY46">
        <v>1</v>
      </c>
      <c r="AZ46">
        <v>0.5</v>
      </c>
    </row>
    <row r="47" spans="15:52" x14ac:dyDescent="0.25">
      <c r="AC47">
        <v>0</v>
      </c>
      <c r="AD47">
        <v>0</v>
      </c>
      <c r="AE47">
        <v>0.5</v>
      </c>
      <c r="AF47">
        <v>0</v>
      </c>
      <c r="AG47">
        <v>0.5</v>
      </c>
      <c r="AH47">
        <v>0</v>
      </c>
      <c r="AI47">
        <v>0.5</v>
      </c>
      <c r="AJ47">
        <v>0.5</v>
      </c>
      <c r="AK47">
        <v>0.5</v>
      </c>
      <c r="AL47">
        <v>0</v>
      </c>
      <c r="AQ47">
        <v>0.8</v>
      </c>
      <c r="AR47">
        <v>0.9</v>
      </c>
      <c r="AS47">
        <v>0.9</v>
      </c>
      <c r="AT47">
        <v>0.7</v>
      </c>
      <c r="AU47">
        <v>0.5</v>
      </c>
      <c r="AV47">
        <v>0.2</v>
      </c>
      <c r="AW47">
        <v>0.7</v>
      </c>
      <c r="AX47">
        <v>0.7</v>
      </c>
      <c r="AY47">
        <v>0.3</v>
      </c>
      <c r="AZ47">
        <v>0.3</v>
      </c>
    </row>
    <row r="48" spans="15:52" x14ac:dyDescent="0.25">
      <c r="Q48">
        <v>1</v>
      </c>
      <c r="R48">
        <v>1</v>
      </c>
      <c r="S48">
        <v>1</v>
      </c>
      <c r="T48">
        <v>0</v>
      </c>
      <c r="U48">
        <v>1</v>
      </c>
      <c r="V48">
        <v>1</v>
      </c>
      <c r="W48">
        <v>0</v>
      </c>
      <c r="X48">
        <v>0</v>
      </c>
      <c r="Y48">
        <v>0</v>
      </c>
      <c r="Z48">
        <v>0</v>
      </c>
      <c r="AQ48">
        <v>0.85</v>
      </c>
      <c r="AR48">
        <v>0.9</v>
      </c>
      <c r="AS48">
        <v>0.9</v>
      </c>
      <c r="AT48">
        <v>0.69230769230769229</v>
      </c>
      <c r="AU48">
        <v>0.375</v>
      </c>
      <c r="AV48">
        <v>0.3</v>
      </c>
      <c r="AW48">
        <v>0.66666666666666663</v>
      </c>
      <c r="AX48">
        <v>0.47499999999999998</v>
      </c>
      <c r="AY48">
        <v>0.47499999999999998</v>
      </c>
      <c r="AZ48">
        <v>0.35</v>
      </c>
    </row>
    <row r="49" spans="20:54" x14ac:dyDescent="0.25">
      <c r="AQ49">
        <v>0.72</v>
      </c>
      <c r="AR49">
        <v>0.8</v>
      </c>
      <c r="AS49">
        <v>0.68</v>
      </c>
      <c r="AT49">
        <v>0.6</v>
      </c>
      <c r="AU49">
        <v>0.52</v>
      </c>
      <c r="AV49">
        <v>0.48</v>
      </c>
      <c r="AW49">
        <v>0.6</v>
      </c>
      <c r="AX49">
        <v>0.4</v>
      </c>
      <c r="AY49">
        <v>0.32</v>
      </c>
      <c r="AZ49">
        <v>0.25</v>
      </c>
    </row>
    <row r="50" spans="20:54" x14ac:dyDescent="0.25">
      <c r="AQ50">
        <v>0.7857142857142857</v>
      </c>
      <c r="AR50">
        <v>0.9285714285714286</v>
      </c>
      <c r="AS50">
        <v>0.8571428571428571</v>
      </c>
      <c r="AT50">
        <v>0.7142857142857143</v>
      </c>
      <c r="AU50">
        <v>0.42857142857142855</v>
      </c>
      <c r="AV50">
        <v>0.2857142857142857</v>
      </c>
      <c r="AW50">
        <v>0.7142857142857143</v>
      </c>
      <c r="AX50">
        <v>0.5714285714285714</v>
      </c>
      <c r="AY50">
        <v>0.2857142857142857</v>
      </c>
      <c r="AZ50">
        <v>0.35714285714285715</v>
      </c>
    </row>
    <row r="51" spans="20:54" x14ac:dyDescent="0.25">
      <c r="Y51">
        <v>0</v>
      </c>
      <c r="Z51">
        <v>0</v>
      </c>
      <c r="AA51">
        <v>0</v>
      </c>
      <c r="AB51">
        <v>0</v>
      </c>
      <c r="AC51">
        <v>0</v>
      </c>
      <c r="AD51">
        <v>0</v>
      </c>
      <c r="AE51">
        <v>0</v>
      </c>
      <c r="AF51">
        <v>0</v>
      </c>
      <c r="AG51">
        <v>0</v>
      </c>
      <c r="AH51">
        <v>0</v>
      </c>
      <c r="AQ51">
        <v>0.8571428571428571</v>
      </c>
      <c r="AR51">
        <v>0.8571428571428571</v>
      </c>
      <c r="AS51">
        <v>0.9285714285714286</v>
      </c>
      <c r="AT51">
        <v>0.7857142857142857</v>
      </c>
      <c r="AU51">
        <v>0.5</v>
      </c>
      <c r="AV51">
        <v>0.21428571428571427</v>
      </c>
      <c r="AW51">
        <v>0.7857142857142857</v>
      </c>
      <c r="AX51">
        <v>0.5</v>
      </c>
      <c r="AY51">
        <v>0.53846153846153844</v>
      </c>
      <c r="AZ51">
        <v>0.2857142857142857</v>
      </c>
    </row>
    <row r="52" spans="20:54" x14ac:dyDescent="0.25">
      <c r="T52">
        <v>1</v>
      </c>
      <c r="U52">
        <v>1</v>
      </c>
      <c r="V52">
        <v>1</v>
      </c>
      <c r="W52">
        <v>1</v>
      </c>
      <c r="X52">
        <v>1</v>
      </c>
      <c r="Y52">
        <v>1</v>
      </c>
      <c r="Z52">
        <v>1</v>
      </c>
      <c r="AA52">
        <v>0</v>
      </c>
      <c r="AB52">
        <v>1</v>
      </c>
      <c r="AC52">
        <v>0</v>
      </c>
      <c r="AQ52">
        <v>0.66666666666666663</v>
      </c>
      <c r="AR52">
        <v>0.68421052631578949</v>
      </c>
      <c r="AS52">
        <v>0.57894736842105265</v>
      </c>
      <c r="AT52">
        <v>0.73684210526315785</v>
      </c>
      <c r="AU52">
        <v>0.68421052631578949</v>
      </c>
      <c r="AV52">
        <v>0.52941176470588236</v>
      </c>
      <c r="AW52">
        <v>0.63157894736842102</v>
      </c>
      <c r="AX52">
        <v>0.31578947368421051</v>
      </c>
      <c r="AY52">
        <v>0.47368421052631576</v>
      </c>
      <c r="AZ52">
        <v>0.31578947368421051</v>
      </c>
    </row>
    <row r="53" spans="20:54" x14ac:dyDescent="0.25">
      <c r="AQ53">
        <v>1</v>
      </c>
      <c r="AR53">
        <v>0.72727272727272729</v>
      </c>
      <c r="AS53">
        <v>0.72727272727272729</v>
      </c>
      <c r="AT53">
        <v>0.81818181818181823</v>
      </c>
      <c r="AU53">
        <v>0.54545454545454541</v>
      </c>
      <c r="AV53">
        <v>0.45454545454545453</v>
      </c>
      <c r="AW53">
        <v>0.63636363636363635</v>
      </c>
      <c r="AX53">
        <v>0.18181818181818182</v>
      </c>
      <c r="AY53">
        <v>0.36363636363636365</v>
      </c>
      <c r="AZ53">
        <v>0.36363636363636365</v>
      </c>
    </row>
    <row r="54" spans="20:54" x14ac:dyDescent="0.25">
      <c r="AQ54">
        <v>0.8666666666666667</v>
      </c>
      <c r="AR54">
        <v>0.8</v>
      </c>
      <c r="AS54">
        <v>0.76470588235294112</v>
      </c>
      <c r="AT54">
        <v>0.82352941176470584</v>
      </c>
      <c r="AU54">
        <v>0.41176470588235292</v>
      </c>
      <c r="AV54">
        <v>0.58823529411764708</v>
      </c>
      <c r="AW54">
        <v>0.82352941176470584</v>
      </c>
      <c r="AX54">
        <v>0.58823529411764708</v>
      </c>
      <c r="AY54">
        <v>0.75</v>
      </c>
      <c r="AZ54">
        <v>0.70588235294117652</v>
      </c>
      <c r="BA54">
        <v>1</v>
      </c>
      <c r="BB54">
        <v>1</v>
      </c>
    </row>
    <row r="55" spans="20:54" x14ac:dyDescent="0.25">
      <c r="AQ55">
        <v>1</v>
      </c>
      <c r="AR55">
        <v>1</v>
      </c>
      <c r="AS55">
        <v>0.7</v>
      </c>
      <c r="AT55">
        <v>0.8</v>
      </c>
      <c r="AU55">
        <v>0.4</v>
      </c>
      <c r="AV55">
        <v>0.5</v>
      </c>
      <c r="AW55">
        <v>0.9</v>
      </c>
      <c r="AX55">
        <v>0.5</v>
      </c>
      <c r="AY55">
        <v>0.5</v>
      </c>
      <c r="AZ55">
        <v>0.3</v>
      </c>
    </row>
    <row r="56" spans="20:54" x14ac:dyDescent="0.25">
      <c r="AQ56">
        <v>0.72727272727272729</v>
      </c>
      <c r="AR56">
        <v>0.72727272727272729</v>
      </c>
      <c r="AS56">
        <v>0.81818181818181823</v>
      </c>
      <c r="AT56">
        <v>0.90909090909090906</v>
      </c>
      <c r="AU56">
        <v>0.36363636363636365</v>
      </c>
      <c r="AV56">
        <v>0.45454545454545453</v>
      </c>
      <c r="AW56">
        <v>0.81818181818181823</v>
      </c>
      <c r="AX56">
        <v>0.54545454545454541</v>
      </c>
      <c r="AY56">
        <v>0.81818181818181823</v>
      </c>
      <c r="AZ56">
        <v>0.45454545454545453</v>
      </c>
    </row>
    <row r="57" spans="20:54" x14ac:dyDescent="0.25">
      <c r="AQ57">
        <v>0.42857142857142855</v>
      </c>
      <c r="AR57">
        <v>0.7142857142857143</v>
      </c>
      <c r="AS57">
        <v>0.7142857142857143</v>
      </c>
      <c r="AT57">
        <v>0.7142857142857143</v>
      </c>
      <c r="AU57">
        <v>0.2857142857142857</v>
      </c>
      <c r="AV57">
        <v>0.2857142857142857</v>
      </c>
      <c r="AW57">
        <v>0.8571428571428571</v>
      </c>
      <c r="AX57">
        <v>0.42857142857142855</v>
      </c>
      <c r="AY57">
        <v>0.42857142857142855</v>
      </c>
      <c r="AZ57">
        <v>0.14285714285714285</v>
      </c>
    </row>
    <row r="58" spans="20:54" x14ac:dyDescent="0.25">
      <c r="AQ58">
        <v>0.875</v>
      </c>
      <c r="AR58">
        <v>0.875</v>
      </c>
      <c r="AS58">
        <v>0.75</v>
      </c>
      <c r="AT58">
        <v>0.625</v>
      </c>
      <c r="AU58">
        <v>0.25</v>
      </c>
      <c r="AV58">
        <v>0.42857142857142855</v>
      </c>
      <c r="AW58">
        <v>0.75</v>
      </c>
      <c r="AX58">
        <v>0.8571428571428571</v>
      </c>
      <c r="AY58">
        <v>0.875</v>
      </c>
      <c r="AZ58">
        <v>0.75</v>
      </c>
    </row>
    <row r="59" spans="20:54" x14ac:dyDescent="0.25">
      <c r="AQ59">
        <v>0</v>
      </c>
      <c r="AR59">
        <v>1</v>
      </c>
      <c r="AS59">
        <v>0.75</v>
      </c>
      <c r="AT59">
        <v>0.875</v>
      </c>
      <c r="AU59">
        <v>0.875</v>
      </c>
      <c r="AV59">
        <v>0.625</v>
      </c>
      <c r="AW59">
        <v>1</v>
      </c>
      <c r="AX59">
        <v>0.75</v>
      </c>
      <c r="AY59">
        <v>1</v>
      </c>
      <c r="AZ59">
        <v>0.625</v>
      </c>
      <c r="BA59">
        <v>0.7142857142857143</v>
      </c>
      <c r="BB59">
        <v>0.8571428571428571</v>
      </c>
    </row>
    <row r="60" spans="20:54" x14ac:dyDescent="0.25">
      <c r="AS60">
        <v>0.65384615384615385</v>
      </c>
      <c r="AT60">
        <v>0.88461538461538458</v>
      </c>
      <c r="AU60">
        <v>0.53846153846153844</v>
      </c>
      <c r="AV60">
        <v>0.61538461538461542</v>
      </c>
      <c r="AW60">
        <v>0.96</v>
      </c>
      <c r="AX60">
        <v>0.73076923076923073</v>
      </c>
      <c r="AY60">
        <v>0.69230769230769229</v>
      </c>
      <c r="AZ60">
        <v>0.5</v>
      </c>
      <c r="BA60">
        <v>0.34615384615384615</v>
      </c>
      <c r="BB60">
        <v>0.46153846153846156</v>
      </c>
    </row>
    <row r="61" spans="20:54" x14ac:dyDescent="0.25">
      <c r="AS61">
        <v>0.875</v>
      </c>
      <c r="AT61">
        <v>1</v>
      </c>
      <c r="AU61">
        <v>0.75</v>
      </c>
      <c r="AV61">
        <v>0.5625</v>
      </c>
      <c r="AW61">
        <v>0.875</v>
      </c>
      <c r="AX61">
        <v>0.6875</v>
      </c>
      <c r="AY61">
        <v>0.875</v>
      </c>
      <c r="AZ61">
        <v>0.75</v>
      </c>
      <c r="BA61">
        <v>0.5</v>
      </c>
      <c r="BB61">
        <v>0.375</v>
      </c>
    </row>
    <row r="62" spans="20:54" x14ac:dyDescent="0.25">
      <c r="AS62">
        <v>0.625</v>
      </c>
      <c r="AT62">
        <v>0.875</v>
      </c>
      <c r="AU62">
        <v>0.6875</v>
      </c>
      <c r="AV62">
        <v>0.875</v>
      </c>
      <c r="AW62">
        <v>0.8125</v>
      </c>
      <c r="AX62">
        <v>0.625</v>
      </c>
      <c r="AY62">
        <v>0.875</v>
      </c>
      <c r="AZ62">
        <v>0.8</v>
      </c>
      <c r="BA62">
        <v>0.625</v>
      </c>
      <c r="BB62">
        <v>0.8125</v>
      </c>
    </row>
    <row r="63" spans="20:54" x14ac:dyDescent="0.25">
      <c r="AS63">
        <v>0.66666666666666663</v>
      </c>
      <c r="AT63">
        <v>1</v>
      </c>
      <c r="AU63">
        <v>0.5</v>
      </c>
      <c r="AV63">
        <v>0.5</v>
      </c>
      <c r="AW63">
        <v>0.83333333333333337</v>
      </c>
      <c r="AX63">
        <v>0.6</v>
      </c>
      <c r="AY63">
        <v>0.83333333333333337</v>
      </c>
      <c r="AZ63">
        <v>0.66666666666666663</v>
      </c>
      <c r="BA63">
        <v>0.5</v>
      </c>
      <c r="BB63">
        <v>0.5</v>
      </c>
    </row>
    <row r="64" spans="20:54" x14ac:dyDescent="0.25">
      <c r="AS64">
        <v>0.5</v>
      </c>
      <c r="AT64">
        <v>1</v>
      </c>
      <c r="AU64">
        <v>0.5</v>
      </c>
      <c r="AV64">
        <v>0.25</v>
      </c>
      <c r="AW64">
        <v>0.75</v>
      </c>
      <c r="AX64">
        <v>0.5</v>
      </c>
      <c r="AY64">
        <v>0.5</v>
      </c>
      <c r="AZ64">
        <v>0.25</v>
      </c>
      <c r="BA64">
        <v>0.25</v>
      </c>
      <c r="BB64">
        <v>0.25</v>
      </c>
    </row>
    <row r="65" spans="1:54" x14ac:dyDescent="0.25">
      <c r="AS65">
        <v>0.8</v>
      </c>
      <c r="AT65">
        <v>1</v>
      </c>
      <c r="AU65">
        <v>0.4</v>
      </c>
      <c r="AV65">
        <v>0.6</v>
      </c>
      <c r="AW65">
        <v>0.8</v>
      </c>
      <c r="AX65">
        <v>0.2</v>
      </c>
      <c r="AY65">
        <v>1</v>
      </c>
      <c r="AZ65">
        <v>1</v>
      </c>
      <c r="BA65">
        <v>0.6</v>
      </c>
      <c r="BB65">
        <v>0.6</v>
      </c>
    </row>
    <row r="66" spans="1:54" x14ac:dyDescent="0.25">
      <c r="AS66">
        <v>1</v>
      </c>
      <c r="AT66">
        <v>1</v>
      </c>
      <c r="AU66">
        <v>1</v>
      </c>
      <c r="AV66">
        <v>1</v>
      </c>
      <c r="AW66">
        <v>1</v>
      </c>
      <c r="AX66">
        <v>1</v>
      </c>
      <c r="AY66">
        <v>1</v>
      </c>
      <c r="AZ66">
        <v>1</v>
      </c>
      <c r="BA66">
        <v>1</v>
      </c>
      <c r="BB66">
        <v>1</v>
      </c>
    </row>
    <row r="69" spans="1:54" x14ac:dyDescent="0.25">
      <c r="A69" t="s">
        <v>27</v>
      </c>
    </row>
    <row r="77" spans="1:54" x14ac:dyDescent="0.25">
      <c r="O77">
        <v>0</v>
      </c>
      <c r="P77">
        <v>0</v>
      </c>
      <c r="Q77">
        <v>0</v>
      </c>
      <c r="R77">
        <v>0</v>
      </c>
      <c r="S77">
        <v>0</v>
      </c>
      <c r="T77">
        <v>0</v>
      </c>
      <c r="U77">
        <v>0</v>
      </c>
      <c r="V77">
        <v>0</v>
      </c>
      <c r="W77">
        <v>0</v>
      </c>
      <c r="X77">
        <v>0</v>
      </c>
    </row>
    <row r="78" spans="1:54" x14ac:dyDescent="0.25">
      <c r="O78">
        <v>0.35</v>
      </c>
      <c r="P78">
        <v>0.14285714285714285</v>
      </c>
      <c r="Q78">
        <v>7.1428571428571425E-2</v>
      </c>
      <c r="R78">
        <v>0.16279069767441862</v>
      </c>
      <c r="S78">
        <v>0.26190476190476192</v>
      </c>
      <c r="T78">
        <v>0.32558139534883723</v>
      </c>
      <c r="U78">
        <v>0.35714285714285715</v>
      </c>
      <c r="V78">
        <v>0.46511627906976744</v>
      </c>
      <c r="W78">
        <v>6.9767441860465115E-2</v>
      </c>
      <c r="X78">
        <v>0.32558139534883723</v>
      </c>
      <c r="Y78">
        <v>0</v>
      </c>
      <c r="Z78">
        <v>0</v>
      </c>
    </row>
    <row r="79" spans="1:54" x14ac:dyDescent="0.25">
      <c r="O79">
        <v>0.2</v>
      </c>
      <c r="P79">
        <v>0.04</v>
      </c>
      <c r="Q79">
        <v>0.04</v>
      </c>
      <c r="R79">
        <v>0.16666666666666666</v>
      </c>
      <c r="S79">
        <v>0.2</v>
      </c>
      <c r="T79">
        <v>0.24</v>
      </c>
      <c r="U79">
        <v>0.24</v>
      </c>
      <c r="V79">
        <v>0.28000000000000003</v>
      </c>
      <c r="W79">
        <v>0.04</v>
      </c>
      <c r="X79">
        <v>0.52</v>
      </c>
    </row>
    <row r="80" spans="1:54" x14ac:dyDescent="0.25">
      <c r="O80">
        <v>0.16666666666666666</v>
      </c>
      <c r="P80">
        <v>5.5555555555555552E-2</v>
      </c>
      <c r="Q80">
        <v>5.2631578947368418E-2</v>
      </c>
      <c r="R80">
        <v>5.2631578947368418E-2</v>
      </c>
      <c r="S80">
        <v>0.15789473684210525</v>
      </c>
      <c r="T80">
        <v>0.15789473684210525</v>
      </c>
      <c r="U80">
        <v>0.10526315789473684</v>
      </c>
      <c r="V80">
        <v>0.16666666666666666</v>
      </c>
      <c r="W80">
        <v>0.10526315789473684</v>
      </c>
      <c r="X80">
        <v>0.36842105263157893</v>
      </c>
      <c r="Y80">
        <v>0</v>
      </c>
      <c r="Z80">
        <v>0</v>
      </c>
    </row>
    <row r="81" spans="15:44" x14ac:dyDescent="0.25">
      <c r="O81">
        <v>1</v>
      </c>
      <c r="P81">
        <v>0</v>
      </c>
      <c r="Q81">
        <v>6.8965517241379309E-2</v>
      </c>
      <c r="R81">
        <v>0.10526315789473684</v>
      </c>
      <c r="S81">
        <v>0.11864406779661017</v>
      </c>
      <c r="T81">
        <v>0.12903225806451613</v>
      </c>
      <c r="U81">
        <v>0.25806451612903225</v>
      </c>
      <c r="V81">
        <v>0.21311475409836064</v>
      </c>
      <c r="W81">
        <v>0.14516129032258066</v>
      </c>
      <c r="X81">
        <v>0.4098360655737705</v>
      </c>
      <c r="Y81">
        <v>0.19672131147540983</v>
      </c>
      <c r="Z81">
        <v>0.22950819672131148</v>
      </c>
      <c r="AA81">
        <v>0.33333333333333331</v>
      </c>
      <c r="AB81">
        <v>0.33333333333333331</v>
      </c>
      <c r="AC81">
        <v>0.25</v>
      </c>
      <c r="AD81">
        <v>1</v>
      </c>
      <c r="AE81">
        <v>0</v>
      </c>
      <c r="AF81">
        <v>1</v>
      </c>
      <c r="AG81">
        <v>0</v>
      </c>
      <c r="AH81">
        <v>0</v>
      </c>
      <c r="AI81">
        <v>0</v>
      </c>
      <c r="AJ81">
        <v>0</v>
      </c>
      <c r="AK81">
        <v>0</v>
      </c>
      <c r="AL81">
        <v>0</v>
      </c>
    </row>
    <row r="82" spans="15:44" x14ac:dyDescent="0.25">
      <c r="Q82">
        <v>4.3478260869565216E-2</v>
      </c>
      <c r="R82">
        <v>4.3478260869565216E-2</v>
      </c>
      <c r="S82">
        <v>8.6956521739130432E-2</v>
      </c>
      <c r="T82">
        <v>0.30434782608695654</v>
      </c>
      <c r="U82">
        <v>0.16666666666666666</v>
      </c>
      <c r="V82">
        <v>0.33333333333333331</v>
      </c>
      <c r="W82">
        <v>0</v>
      </c>
      <c r="X82">
        <v>0.25</v>
      </c>
      <c r="Y82">
        <v>0.29166666666666669</v>
      </c>
      <c r="Z82">
        <v>0.33333333333333331</v>
      </c>
      <c r="AA82">
        <v>0</v>
      </c>
      <c r="AB82">
        <v>0</v>
      </c>
      <c r="AC82">
        <v>0</v>
      </c>
    </row>
    <row r="83" spans="15:44" x14ac:dyDescent="0.25">
      <c r="Q83">
        <v>0</v>
      </c>
      <c r="R83">
        <v>0</v>
      </c>
      <c r="S83">
        <v>0.125</v>
      </c>
      <c r="T83">
        <v>0.2</v>
      </c>
      <c r="U83">
        <v>0.25</v>
      </c>
      <c r="V83">
        <v>0.30555555555555558</v>
      </c>
      <c r="W83">
        <v>2.7777777777777776E-2</v>
      </c>
      <c r="X83">
        <v>0.3611111111111111</v>
      </c>
      <c r="Y83">
        <v>0.24324324324324326</v>
      </c>
      <c r="Z83">
        <v>8.1081081081081086E-2</v>
      </c>
      <c r="AA83">
        <v>0</v>
      </c>
      <c r="AB83">
        <v>0.25</v>
      </c>
      <c r="AC83">
        <v>0.16666666666666666</v>
      </c>
      <c r="AD83">
        <v>0</v>
      </c>
      <c r="AE83">
        <v>0</v>
      </c>
      <c r="AF83">
        <v>0.5</v>
      </c>
      <c r="AG83">
        <v>0</v>
      </c>
      <c r="AH83">
        <v>0.5</v>
      </c>
      <c r="AI83">
        <v>0</v>
      </c>
      <c r="AJ83">
        <v>1</v>
      </c>
      <c r="AK83">
        <v>0</v>
      </c>
      <c r="AL83">
        <v>1</v>
      </c>
    </row>
    <row r="84" spans="15:44" x14ac:dyDescent="0.25">
      <c r="Q84">
        <v>0</v>
      </c>
      <c r="R84">
        <v>0</v>
      </c>
      <c r="S84">
        <v>0</v>
      </c>
      <c r="T84">
        <v>0.15094339622641509</v>
      </c>
      <c r="U84">
        <v>0.13207547169811321</v>
      </c>
      <c r="V84">
        <v>0.18867924528301888</v>
      </c>
      <c r="W84">
        <v>1.8867924528301886E-2</v>
      </c>
      <c r="X84">
        <v>0.18867924528301888</v>
      </c>
      <c r="Y84">
        <v>0.27272727272727271</v>
      </c>
      <c r="Z84">
        <v>0.18181818181818182</v>
      </c>
      <c r="AA84">
        <v>0.42</v>
      </c>
      <c r="AB84">
        <v>0.16</v>
      </c>
      <c r="AC84">
        <v>0.3</v>
      </c>
      <c r="AD84">
        <v>0</v>
      </c>
      <c r="AE84">
        <v>0.5</v>
      </c>
      <c r="AF84">
        <v>0.5</v>
      </c>
      <c r="AG84">
        <v>0.5</v>
      </c>
      <c r="AH84">
        <v>0</v>
      </c>
    </row>
    <row r="85" spans="15:44" x14ac:dyDescent="0.25">
      <c r="Q85">
        <v>0</v>
      </c>
      <c r="R85">
        <v>0</v>
      </c>
      <c r="S85">
        <v>0</v>
      </c>
      <c r="T85">
        <v>6.6666666666666666E-2</v>
      </c>
      <c r="U85">
        <v>0.13333333333333333</v>
      </c>
      <c r="V85">
        <v>0.23333333333333334</v>
      </c>
      <c r="W85">
        <v>0</v>
      </c>
      <c r="X85">
        <v>0.1</v>
      </c>
      <c r="Y85">
        <v>0.17241379310344829</v>
      </c>
      <c r="Z85">
        <v>0.27586206896551724</v>
      </c>
      <c r="AA85">
        <v>0.4642857142857143</v>
      </c>
      <c r="AB85">
        <v>0.17241379310344829</v>
      </c>
      <c r="AC85">
        <v>0.31034482758620691</v>
      </c>
    </row>
    <row r="86" spans="15:44" x14ac:dyDescent="0.25">
      <c r="T86">
        <v>6.25E-2</v>
      </c>
      <c r="U86">
        <v>0</v>
      </c>
      <c r="V86">
        <v>0.3125</v>
      </c>
      <c r="W86">
        <v>0</v>
      </c>
      <c r="X86">
        <v>6.25E-2</v>
      </c>
      <c r="Y86">
        <v>0.16666666666666666</v>
      </c>
      <c r="Z86">
        <v>0.16666666666666666</v>
      </c>
      <c r="AA86">
        <v>0.3888888888888889</v>
      </c>
      <c r="AB86">
        <v>0.29411764705882354</v>
      </c>
      <c r="AC86">
        <v>0.22222222222222221</v>
      </c>
      <c r="AD86">
        <v>0.5</v>
      </c>
      <c r="AE86">
        <v>0.5</v>
      </c>
      <c r="AF86">
        <v>0</v>
      </c>
      <c r="AG86">
        <v>0</v>
      </c>
      <c r="AH86">
        <v>0</v>
      </c>
    </row>
    <row r="87" spans="15:44" x14ac:dyDescent="0.25">
      <c r="Y87">
        <v>0.19230769230769232</v>
      </c>
      <c r="Z87">
        <v>0.26923076923076922</v>
      </c>
      <c r="AA87">
        <v>0.41176470588235292</v>
      </c>
      <c r="AB87">
        <v>0.19230769230769232</v>
      </c>
      <c r="AC87">
        <v>0.21428571428571427</v>
      </c>
      <c r="AD87">
        <v>0.19642857142857142</v>
      </c>
      <c r="AE87">
        <v>0.14285714285714285</v>
      </c>
      <c r="AF87">
        <v>0.25</v>
      </c>
      <c r="AG87">
        <v>0.32142857142857145</v>
      </c>
      <c r="AH87">
        <v>0.375</v>
      </c>
      <c r="AI87">
        <v>0</v>
      </c>
      <c r="AJ87">
        <v>0.25</v>
      </c>
      <c r="AK87">
        <v>0</v>
      </c>
      <c r="AL87">
        <v>0.25</v>
      </c>
    </row>
    <row r="88" spans="15:44" x14ac:dyDescent="0.25">
      <c r="Y88">
        <v>0.16</v>
      </c>
      <c r="Z88">
        <v>0.08</v>
      </c>
      <c r="AA88">
        <v>0.36</v>
      </c>
      <c r="AB88">
        <v>0.12</v>
      </c>
      <c r="AC88">
        <v>0.20689655172413793</v>
      </c>
      <c r="AD88">
        <v>0.17857142857142858</v>
      </c>
      <c r="AE88">
        <v>0.20689655172413793</v>
      </c>
      <c r="AF88">
        <v>0.20689655172413793</v>
      </c>
      <c r="AG88">
        <v>0.13793103448275862</v>
      </c>
      <c r="AH88">
        <v>0.27586206896551724</v>
      </c>
      <c r="AI88">
        <v>0.25</v>
      </c>
      <c r="AJ88">
        <v>0</v>
      </c>
      <c r="AK88">
        <v>0</v>
      </c>
      <c r="AL88">
        <v>0.25</v>
      </c>
    </row>
    <row r="89" spans="15:44" x14ac:dyDescent="0.25">
      <c r="T89">
        <v>0</v>
      </c>
      <c r="U89">
        <v>1</v>
      </c>
      <c r="V89">
        <v>1</v>
      </c>
      <c r="W89">
        <v>0</v>
      </c>
      <c r="X89">
        <v>1</v>
      </c>
      <c r="Y89">
        <v>0.16666666666666666</v>
      </c>
      <c r="Z89">
        <v>0.20833333333333334</v>
      </c>
      <c r="AA89">
        <v>0.34782608695652173</v>
      </c>
      <c r="AB89">
        <v>8.6956521739130432E-2</v>
      </c>
      <c r="AC89">
        <v>0.2</v>
      </c>
      <c r="AD89">
        <v>0.41666666666666669</v>
      </c>
      <c r="AE89">
        <v>0.20833333333333334</v>
      </c>
      <c r="AF89">
        <v>0.16666666666666666</v>
      </c>
      <c r="AG89">
        <v>0.29166666666666669</v>
      </c>
      <c r="AH89">
        <v>0.41666666666666669</v>
      </c>
      <c r="AI89">
        <v>0</v>
      </c>
      <c r="AJ89">
        <v>0</v>
      </c>
      <c r="AK89">
        <v>0</v>
      </c>
      <c r="AL89">
        <v>0</v>
      </c>
      <c r="AM89">
        <v>1</v>
      </c>
      <c r="AN89">
        <v>0</v>
      </c>
      <c r="AO89">
        <v>1</v>
      </c>
      <c r="AP89">
        <v>1</v>
      </c>
      <c r="AQ89">
        <v>1</v>
      </c>
      <c r="AR89">
        <v>1</v>
      </c>
    </row>
    <row r="90" spans="15:44" x14ac:dyDescent="0.25">
      <c r="O90">
        <v>0.5</v>
      </c>
      <c r="P90">
        <v>0</v>
      </c>
      <c r="Q90">
        <v>0.5</v>
      </c>
      <c r="R90">
        <v>0.5</v>
      </c>
      <c r="S90">
        <v>0</v>
      </c>
      <c r="T90">
        <v>0.5</v>
      </c>
      <c r="U90">
        <v>0</v>
      </c>
      <c r="V90">
        <v>1</v>
      </c>
      <c r="W90">
        <v>0</v>
      </c>
      <c r="X90">
        <v>1</v>
      </c>
      <c r="Y90">
        <v>0.25</v>
      </c>
      <c r="Z90">
        <v>0.16666666666666666</v>
      </c>
      <c r="AA90">
        <v>0.16666666666666666</v>
      </c>
      <c r="AB90">
        <v>0</v>
      </c>
      <c r="AC90">
        <v>0.14285714285714285</v>
      </c>
      <c r="AD90">
        <v>0.21428571428571427</v>
      </c>
      <c r="AE90">
        <v>0.14285714285714285</v>
      </c>
      <c r="AF90">
        <v>0.15384615384615385</v>
      </c>
      <c r="AG90">
        <v>0.15384615384615385</v>
      </c>
      <c r="AH90">
        <v>0.16666666666666666</v>
      </c>
      <c r="AI90">
        <v>0</v>
      </c>
      <c r="AJ90">
        <v>0</v>
      </c>
      <c r="AK90">
        <v>0</v>
      </c>
      <c r="AL90">
        <v>0.5</v>
      </c>
    </row>
    <row r="91" spans="15:44" x14ac:dyDescent="0.25">
      <c r="O91">
        <v>1</v>
      </c>
      <c r="P91">
        <v>0</v>
      </c>
      <c r="Q91">
        <v>0</v>
      </c>
      <c r="R91">
        <v>0</v>
      </c>
      <c r="S91">
        <v>1</v>
      </c>
      <c r="T91">
        <v>1</v>
      </c>
      <c r="U91">
        <v>1</v>
      </c>
      <c r="V91">
        <v>1</v>
      </c>
      <c r="W91">
        <v>0</v>
      </c>
      <c r="X91">
        <v>0</v>
      </c>
      <c r="Y91">
        <v>0</v>
      </c>
      <c r="Z91">
        <v>0</v>
      </c>
      <c r="AA91">
        <v>0.33333333333333331</v>
      </c>
      <c r="AB91">
        <v>8.3333333333333329E-2</v>
      </c>
      <c r="AC91">
        <v>7.6923076923076927E-2</v>
      </c>
      <c r="AD91">
        <v>0.15384615384615385</v>
      </c>
      <c r="AE91">
        <v>0</v>
      </c>
      <c r="AF91">
        <v>0.15384615384615385</v>
      </c>
      <c r="AG91">
        <v>0</v>
      </c>
      <c r="AH91">
        <v>7.6923076923076927E-2</v>
      </c>
      <c r="AI91">
        <v>1</v>
      </c>
      <c r="AJ91">
        <v>0</v>
      </c>
      <c r="AK91">
        <v>1</v>
      </c>
      <c r="AL91">
        <v>0</v>
      </c>
    </row>
    <row r="92" spans="15:44" x14ac:dyDescent="0.25">
      <c r="T92">
        <v>0</v>
      </c>
      <c r="U92">
        <v>0</v>
      </c>
      <c r="V92">
        <v>0</v>
      </c>
      <c r="W92">
        <v>0</v>
      </c>
      <c r="X92">
        <v>0</v>
      </c>
      <c r="Y92">
        <v>0</v>
      </c>
      <c r="Z92">
        <v>0</v>
      </c>
      <c r="AA92">
        <v>0.5</v>
      </c>
      <c r="AB92">
        <v>0</v>
      </c>
      <c r="AC92">
        <v>0.13636363636363635</v>
      </c>
      <c r="AD92">
        <v>9.0909090909090912E-2</v>
      </c>
      <c r="AE92">
        <v>9.0909090909090912E-2</v>
      </c>
      <c r="AF92">
        <v>0.31818181818181818</v>
      </c>
      <c r="AG92">
        <v>9.0909090909090912E-2</v>
      </c>
      <c r="AH92">
        <v>0.13636363636363635</v>
      </c>
      <c r="AI92">
        <v>0.31818181818181818</v>
      </c>
      <c r="AJ92">
        <v>0.18181818181818182</v>
      </c>
      <c r="AK92">
        <v>0.31818181818181818</v>
      </c>
      <c r="AL92">
        <v>0.22727272727272727</v>
      </c>
      <c r="AM92">
        <v>0</v>
      </c>
      <c r="AN92">
        <v>0</v>
      </c>
      <c r="AO92">
        <v>0</v>
      </c>
      <c r="AP92">
        <v>0</v>
      </c>
      <c r="AQ92">
        <v>1</v>
      </c>
      <c r="AR92">
        <v>1</v>
      </c>
    </row>
    <row r="93" spans="15:44" x14ac:dyDescent="0.25">
      <c r="Q93">
        <v>0</v>
      </c>
      <c r="R93">
        <v>0</v>
      </c>
      <c r="S93">
        <v>0</v>
      </c>
      <c r="T93">
        <v>0</v>
      </c>
      <c r="U93">
        <v>0</v>
      </c>
      <c r="V93">
        <v>0.33333333333333331</v>
      </c>
      <c r="W93">
        <v>0.16666666666666666</v>
      </c>
      <c r="X93">
        <v>0.33333333333333331</v>
      </c>
      <c r="Y93">
        <v>0.16666666666666666</v>
      </c>
      <c r="Z93">
        <v>0.33333333333333331</v>
      </c>
      <c r="AC93">
        <v>9.8039215686274508E-2</v>
      </c>
      <c r="AD93">
        <v>0.13207547169811321</v>
      </c>
      <c r="AE93">
        <v>0.15094339622641509</v>
      </c>
      <c r="AF93">
        <v>0.18867924528301888</v>
      </c>
      <c r="AG93">
        <v>0.13207547169811321</v>
      </c>
      <c r="AH93">
        <v>0.11538461538461539</v>
      </c>
      <c r="AI93">
        <v>0.13793103448275862</v>
      </c>
      <c r="AJ93">
        <v>0.20689655172413793</v>
      </c>
      <c r="AK93">
        <v>0.13793103448275862</v>
      </c>
      <c r="AL93">
        <v>0.40350877192982454</v>
      </c>
      <c r="AM93">
        <v>0.2</v>
      </c>
      <c r="AN93">
        <v>0.6</v>
      </c>
      <c r="AO93">
        <v>0.2</v>
      </c>
      <c r="AP93">
        <v>0.6</v>
      </c>
      <c r="AQ93">
        <v>0.4</v>
      </c>
      <c r="AR93">
        <v>0.6</v>
      </c>
    </row>
    <row r="94" spans="15:44" x14ac:dyDescent="0.25">
      <c r="AC94">
        <v>0.18518518518518517</v>
      </c>
      <c r="AD94">
        <v>0.18518518518518517</v>
      </c>
      <c r="AE94">
        <v>7.407407407407407E-2</v>
      </c>
      <c r="AF94">
        <v>0.14814814814814814</v>
      </c>
      <c r="AG94">
        <v>0.14814814814814814</v>
      </c>
      <c r="AH94">
        <v>0.33333333333333331</v>
      </c>
      <c r="AI94">
        <v>0.17241379310344829</v>
      </c>
      <c r="AJ94">
        <v>0.2413793103448276</v>
      </c>
      <c r="AK94">
        <v>0.2413793103448276</v>
      </c>
      <c r="AL94">
        <v>0.27586206896551724</v>
      </c>
      <c r="AM94">
        <v>0</v>
      </c>
      <c r="AN94">
        <v>0.5</v>
      </c>
      <c r="AO94">
        <v>0</v>
      </c>
      <c r="AP94">
        <v>0.5</v>
      </c>
      <c r="AQ94">
        <v>0</v>
      </c>
      <c r="AR94">
        <v>1</v>
      </c>
    </row>
    <row r="95" spans="15:44" x14ac:dyDescent="0.25">
      <c r="Q95">
        <v>1</v>
      </c>
      <c r="R95">
        <v>1</v>
      </c>
      <c r="S95">
        <v>0</v>
      </c>
      <c r="T95">
        <v>0</v>
      </c>
      <c r="U95">
        <v>1</v>
      </c>
      <c r="V95">
        <v>0</v>
      </c>
      <c r="W95">
        <v>0</v>
      </c>
      <c r="X95">
        <v>1</v>
      </c>
      <c r="Y95">
        <v>1</v>
      </c>
      <c r="Z95">
        <v>1</v>
      </c>
      <c r="AC95">
        <v>0.24</v>
      </c>
      <c r="AD95">
        <v>0.08</v>
      </c>
      <c r="AE95">
        <v>0.12</v>
      </c>
      <c r="AF95">
        <v>0.24</v>
      </c>
      <c r="AG95">
        <v>0.16</v>
      </c>
      <c r="AH95">
        <v>0.125</v>
      </c>
      <c r="AI95">
        <v>7.6923076923076927E-2</v>
      </c>
      <c r="AJ95">
        <v>0.15384615384615385</v>
      </c>
      <c r="AK95">
        <v>0.15384615384615385</v>
      </c>
      <c r="AL95">
        <v>0.26923076923076922</v>
      </c>
      <c r="AM95">
        <v>0</v>
      </c>
      <c r="AN95">
        <v>0</v>
      </c>
      <c r="AO95">
        <v>0</v>
      </c>
      <c r="AP95">
        <v>0</v>
      </c>
      <c r="AQ95">
        <v>0</v>
      </c>
      <c r="AR95">
        <v>0</v>
      </c>
    </row>
    <row r="96" spans="15:44" x14ac:dyDescent="0.25">
      <c r="O96">
        <v>0</v>
      </c>
      <c r="P96">
        <v>0.5</v>
      </c>
      <c r="Q96">
        <v>0.5</v>
      </c>
      <c r="R96">
        <v>0</v>
      </c>
      <c r="S96">
        <v>1</v>
      </c>
      <c r="T96">
        <v>0.2857142857142857</v>
      </c>
      <c r="U96">
        <v>0.2857142857142857</v>
      </c>
      <c r="V96">
        <v>0.42857142857142855</v>
      </c>
      <c r="W96">
        <v>0</v>
      </c>
      <c r="X96">
        <v>0.16666666666666666</v>
      </c>
      <c r="Y96">
        <v>0.6</v>
      </c>
      <c r="Z96">
        <v>0.2</v>
      </c>
      <c r="AA96">
        <v>0.6</v>
      </c>
      <c r="AB96">
        <v>0.2</v>
      </c>
      <c r="AC96">
        <v>4.7619047619047616E-2</v>
      </c>
      <c r="AD96">
        <v>0.1875</v>
      </c>
      <c r="AE96">
        <v>0.125</v>
      </c>
      <c r="AF96">
        <v>0</v>
      </c>
      <c r="AG96">
        <v>0</v>
      </c>
      <c r="AH96">
        <v>6.25E-2</v>
      </c>
      <c r="AI96">
        <v>5.8823529411764705E-2</v>
      </c>
      <c r="AJ96">
        <v>0.11764705882352941</v>
      </c>
      <c r="AK96">
        <v>0.41176470588235292</v>
      </c>
      <c r="AL96">
        <v>0.375</v>
      </c>
      <c r="AM96">
        <v>0</v>
      </c>
      <c r="AN96">
        <v>0</v>
      </c>
      <c r="AO96">
        <v>0</v>
      </c>
      <c r="AP96">
        <v>0</v>
      </c>
      <c r="AQ96">
        <v>0</v>
      </c>
      <c r="AR96">
        <v>0</v>
      </c>
    </row>
    <row r="97" spans="15:52" x14ac:dyDescent="0.25">
      <c r="AC97">
        <v>0.14285714285714285</v>
      </c>
      <c r="AD97">
        <v>7.1428571428571425E-2</v>
      </c>
      <c r="AE97">
        <v>7.1428571428571425E-2</v>
      </c>
      <c r="AF97">
        <v>0</v>
      </c>
      <c r="AG97">
        <v>7.1428571428571425E-2</v>
      </c>
      <c r="AH97">
        <v>0.14285714285714285</v>
      </c>
      <c r="AI97">
        <v>5.5555555555555552E-2</v>
      </c>
      <c r="AJ97">
        <v>5.5555555555555552E-2</v>
      </c>
      <c r="AK97">
        <v>0.16666666666666666</v>
      </c>
      <c r="AL97">
        <v>0.16666666666666666</v>
      </c>
      <c r="AM97">
        <v>0</v>
      </c>
      <c r="AN97">
        <v>0.25</v>
      </c>
      <c r="AO97">
        <v>0.25</v>
      </c>
      <c r="AP97">
        <v>0.5</v>
      </c>
      <c r="AQ97">
        <v>0.25</v>
      </c>
      <c r="AR97">
        <v>0.75</v>
      </c>
    </row>
    <row r="98" spans="15:52" x14ac:dyDescent="0.25">
      <c r="AC98">
        <v>0</v>
      </c>
      <c r="AD98">
        <v>0</v>
      </c>
      <c r="AE98">
        <v>0</v>
      </c>
      <c r="AF98">
        <v>0</v>
      </c>
      <c r="AG98">
        <v>0</v>
      </c>
      <c r="AH98">
        <v>0</v>
      </c>
      <c r="AI98">
        <v>0</v>
      </c>
      <c r="AJ98">
        <v>0.13043478260869565</v>
      </c>
      <c r="AK98">
        <v>8.6956521739130432E-2</v>
      </c>
      <c r="AL98">
        <v>0.21739130434782608</v>
      </c>
      <c r="AM98">
        <v>0.17391304347826086</v>
      </c>
      <c r="AN98">
        <v>0.39130434782608697</v>
      </c>
      <c r="AO98">
        <v>0.21739130434782608</v>
      </c>
      <c r="AP98">
        <v>0.2608695652173913</v>
      </c>
      <c r="AQ98">
        <v>0.39130434782608697</v>
      </c>
      <c r="AR98">
        <v>0.34782608695652173</v>
      </c>
      <c r="AS98">
        <v>0</v>
      </c>
      <c r="AT98">
        <v>1</v>
      </c>
      <c r="AU98">
        <v>0</v>
      </c>
      <c r="AV98">
        <v>1</v>
      </c>
    </row>
    <row r="99" spans="15:52" x14ac:dyDescent="0.25">
      <c r="AI99">
        <v>0.27272727272727271</v>
      </c>
      <c r="AJ99">
        <v>0.13636363636363635</v>
      </c>
      <c r="AK99">
        <v>4.5454545454545456E-2</v>
      </c>
      <c r="AL99">
        <v>0.36363636363636365</v>
      </c>
      <c r="AM99">
        <v>0.17241379310344829</v>
      </c>
      <c r="AN99">
        <v>0.25</v>
      </c>
      <c r="AO99">
        <v>0.31034482758620691</v>
      </c>
      <c r="AP99">
        <v>0.29629629629629628</v>
      </c>
      <c r="AQ99">
        <v>0.21428571428571427</v>
      </c>
      <c r="AR99">
        <v>0.27586206896551724</v>
      </c>
      <c r="AS99">
        <v>0.2857142857142857</v>
      </c>
      <c r="AT99">
        <v>0.2857142857142857</v>
      </c>
      <c r="AU99">
        <v>0.5714285714285714</v>
      </c>
      <c r="AV99">
        <v>0.42857142857142855</v>
      </c>
    </row>
    <row r="100" spans="15:52" x14ac:dyDescent="0.25">
      <c r="AI100">
        <v>0.125</v>
      </c>
      <c r="AJ100">
        <v>0.1875</v>
      </c>
      <c r="AK100">
        <v>0.2</v>
      </c>
      <c r="AL100">
        <v>0.375</v>
      </c>
      <c r="AM100">
        <v>0.23529411764705882</v>
      </c>
      <c r="AN100">
        <v>0.17647058823529413</v>
      </c>
      <c r="AO100">
        <v>0.23529411764705882</v>
      </c>
      <c r="AP100">
        <v>0.17647058823529413</v>
      </c>
      <c r="AQ100">
        <v>0.17647058823529413</v>
      </c>
      <c r="AR100">
        <v>0.1875</v>
      </c>
      <c r="AS100">
        <v>0</v>
      </c>
      <c r="AT100">
        <v>0</v>
      </c>
      <c r="AU100">
        <v>0</v>
      </c>
      <c r="AV100">
        <v>0</v>
      </c>
    </row>
    <row r="101" spans="15:52" x14ac:dyDescent="0.25">
      <c r="Y101">
        <v>0</v>
      </c>
      <c r="Z101">
        <v>0</v>
      </c>
      <c r="AA101">
        <v>0</v>
      </c>
      <c r="AB101">
        <v>0</v>
      </c>
      <c r="AC101">
        <v>0</v>
      </c>
      <c r="AD101">
        <v>0</v>
      </c>
      <c r="AE101">
        <v>0</v>
      </c>
      <c r="AF101">
        <v>1</v>
      </c>
      <c r="AG101">
        <v>0</v>
      </c>
      <c r="AH101">
        <v>0</v>
      </c>
      <c r="AI101">
        <v>0</v>
      </c>
      <c r="AJ101">
        <v>0.1111111111111111</v>
      </c>
      <c r="AK101">
        <v>0.1111111111111111</v>
      </c>
      <c r="AL101">
        <v>0.33333333333333331</v>
      </c>
      <c r="AM101">
        <v>0.27272727272727271</v>
      </c>
      <c r="AN101">
        <v>0.45454545454545453</v>
      </c>
      <c r="AO101">
        <v>9.0909090909090912E-2</v>
      </c>
      <c r="AP101">
        <v>0.45454545454545453</v>
      </c>
      <c r="AQ101">
        <v>8.3333333333333329E-2</v>
      </c>
      <c r="AR101">
        <v>0.41666666666666669</v>
      </c>
      <c r="AS101">
        <v>0</v>
      </c>
      <c r="AT101">
        <v>0</v>
      </c>
      <c r="AU101">
        <v>0.33333333333333331</v>
      </c>
      <c r="AV101">
        <v>0.66666666666666663</v>
      </c>
      <c r="AW101">
        <v>0</v>
      </c>
      <c r="AX101">
        <v>0</v>
      </c>
      <c r="AY101">
        <v>0</v>
      </c>
      <c r="AZ101">
        <v>1</v>
      </c>
    </row>
    <row r="102" spans="15:52" x14ac:dyDescent="0.25">
      <c r="O102">
        <v>0</v>
      </c>
      <c r="P102">
        <v>0.33333333333333331</v>
      </c>
      <c r="Q102">
        <v>0</v>
      </c>
      <c r="R102">
        <v>0</v>
      </c>
      <c r="S102">
        <v>0</v>
      </c>
      <c r="T102">
        <v>0.25</v>
      </c>
      <c r="U102">
        <v>0.5</v>
      </c>
      <c r="V102">
        <v>0.5</v>
      </c>
      <c r="W102">
        <v>0.25</v>
      </c>
      <c r="X102">
        <v>0.25</v>
      </c>
      <c r="Y102">
        <v>0</v>
      </c>
      <c r="Z102">
        <v>0</v>
      </c>
      <c r="AI102">
        <v>0.26666666666666666</v>
      </c>
      <c r="AJ102">
        <v>6.25E-2</v>
      </c>
      <c r="AK102">
        <v>0.1875</v>
      </c>
      <c r="AL102">
        <v>0.53333333333333333</v>
      </c>
      <c r="AM102">
        <v>0.26315789473684209</v>
      </c>
      <c r="AN102">
        <v>0.42105263157894735</v>
      </c>
      <c r="AO102">
        <v>0.10526315789473684</v>
      </c>
      <c r="AP102">
        <v>0.31578947368421051</v>
      </c>
      <c r="AQ102">
        <v>0.36842105263157893</v>
      </c>
      <c r="AR102">
        <v>0.31578947368421051</v>
      </c>
      <c r="AS102">
        <v>0.33333333333333331</v>
      </c>
      <c r="AT102">
        <v>0.33333333333333331</v>
      </c>
      <c r="AU102">
        <v>0.66666666666666663</v>
      </c>
      <c r="AV102">
        <v>0.66666666666666663</v>
      </c>
    </row>
    <row r="103" spans="15:52" x14ac:dyDescent="0.25">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0.20833333333333334</v>
      </c>
      <c r="AJ103">
        <v>0.29166666666666669</v>
      </c>
      <c r="AK103">
        <v>0.25</v>
      </c>
      <c r="AL103">
        <v>0.25</v>
      </c>
      <c r="AM103">
        <v>0.33333333333333331</v>
      </c>
      <c r="AN103">
        <v>0.29166666666666669</v>
      </c>
      <c r="AO103">
        <v>0.29166666666666669</v>
      </c>
      <c r="AP103">
        <v>0.33333333333333331</v>
      </c>
      <c r="AQ103">
        <v>0.33333333333333331</v>
      </c>
      <c r="AR103">
        <v>0.29166666666666669</v>
      </c>
    </row>
    <row r="104" spans="15:52" x14ac:dyDescent="0.25">
      <c r="O104">
        <v>0</v>
      </c>
      <c r="P104">
        <v>0</v>
      </c>
      <c r="Q104">
        <v>0</v>
      </c>
      <c r="R104">
        <v>1</v>
      </c>
      <c r="S104">
        <v>1</v>
      </c>
      <c r="T104">
        <v>1</v>
      </c>
      <c r="U104">
        <v>1</v>
      </c>
      <c r="V104">
        <v>0</v>
      </c>
      <c r="W104">
        <v>1</v>
      </c>
      <c r="X104">
        <v>0</v>
      </c>
      <c r="AC104">
        <v>0</v>
      </c>
      <c r="AD104">
        <v>0</v>
      </c>
      <c r="AE104">
        <v>0</v>
      </c>
      <c r="AF104">
        <v>0</v>
      </c>
      <c r="AG104">
        <v>0</v>
      </c>
      <c r="AH104">
        <v>0</v>
      </c>
      <c r="AI104">
        <v>0</v>
      </c>
      <c r="AJ104">
        <v>0</v>
      </c>
      <c r="AK104">
        <v>0</v>
      </c>
      <c r="AL104">
        <v>0.66666666666666663</v>
      </c>
      <c r="AM104">
        <v>0.14285714285714285</v>
      </c>
      <c r="AN104">
        <v>0.42857142857142855</v>
      </c>
      <c r="AO104">
        <v>0.3</v>
      </c>
      <c r="AP104">
        <v>0.23809523809523808</v>
      </c>
      <c r="AQ104">
        <v>0.3</v>
      </c>
      <c r="AR104">
        <v>0.2857142857142857</v>
      </c>
      <c r="AS104">
        <v>5.2631578947368418E-2</v>
      </c>
      <c r="AT104">
        <v>0.36842105263157893</v>
      </c>
      <c r="AU104">
        <v>0.36842105263157893</v>
      </c>
      <c r="AV104">
        <v>0.42105263157894735</v>
      </c>
    </row>
    <row r="105" spans="15:52" x14ac:dyDescent="0.25">
      <c r="Q105">
        <v>0</v>
      </c>
      <c r="R105">
        <v>0</v>
      </c>
      <c r="S105">
        <v>0.5</v>
      </c>
      <c r="T105">
        <v>0</v>
      </c>
      <c r="U105">
        <v>0</v>
      </c>
      <c r="V105">
        <v>0</v>
      </c>
      <c r="W105">
        <v>0.5</v>
      </c>
      <c r="X105">
        <v>0</v>
      </c>
      <c r="Y105">
        <v>0</v>
      </c>
      <c r="Z105">
        <v>0.33333333333333331</v>
      </c>
      <c r="AA105">
        <v>0</v>
      </c>
      <c r="AB105">
        <v>0</v>
      </c>
      <c r="AC105">
        <v>0</v>
      </c>
      <c r="AD105">
        <v>0</v>
      </c>
      <c r="AE105">
        <v>0</v>
      </c>
      <c r="AF105">
        <v>1</v>
      </c>
      <c r="AG105">
        <v>0</v>
      </c>
      <c r="AH105">
        <v>0</v>
      </c>
      <c r="AI105">
        <v>0</v>
      </c>
      <c r="AJ105">
        <v>0</v>
      </c>
      <c r="AK105">
        <v>0</v>
      </c>
      <c r="AL105">
        <v>0.5</v>
      </c>
      <c r="AM105">
        <v>0.18867924528301888</v>
      </c>
      <c r="AN105">
        <v>0.20754716981132076</v>
      </c>
      <c r="AO105">
        <v>9.4339622641509441E-2</v>
      </c>
      <c r="AP105">
        <v>0.20754716981132076</v>
      </c>
      <c r="AQ105">
        <v>0.19607843137254902</v>
      </c>
      <c r="AR105">
        <v>0.20754716981132076</v>
      </c>
      <c r="AS105">
        <v>0.15686274509803921</v>
      </c>
      <c r="AT105">
        <v>0.34</v>
      </c>
      <c r="AU105">
        <v>0.42</v>
      </c>
      <c r="AV105">
        <v>0.45098039215686275</v>
      </c>
    </row>
    <row r="106" spans="15:52" x14ac:dyDescent="0.25">
      <c r="Q106">
        <v>0</v>
      </c>
      <c r="R106">
        <v>0.33333333333333331</v>
      </c>
      <c r="S106">
        <v>0</v>
      </c>
      <c r="T106">
        <v>0</v>
      </c>
      <c r="U106">
        <v>0</v>
      </c>
      <c r="V106">
        <v>0</v>
      </c>
      <c r="W106">
        <v>0</v>
      </c>
      <c r="X106">
        <v>0</v>
      </c>
      <c r="Y106">
        <v>0</v>
      </c>
      <c r="Z106">
        <v>0.33333333333333331</v>
      </c>
      <c r="AC106">
        <v>0</v>
      </c>
      <c r="AD106">
        <v>0</v>
      </c>
      <c r="AE106">
        <v>0</v>
      </c>
      <c r="AF106">
        <v>0</v>
      </c>
      <c r="AG106">
        <v>0</v>
      </c>
      <c r="AH106">
        <v>0</v>
      </c>
      <c r="AI106">
        <v>0</v>
      </c>
      <c r="AJ106">
        <v>0</v>
      </c>
      <c r="AK106">
        <v>0</v>
      </c>
      <c r="AL106">
        <v>0</v>
      </c>
      <c r="AM106">
        <v>0.1111111111111111</v>
      </c>
      <c r="AN106">
        <v>0.22222222222222221</v>
      </c>
      <c r="AO106">
        <v>0</v>
      </c>
      <c r="AP106">
        <v>0.16666666666666666</v>
      </c>
      <c r="AQ106">
        <v>0.1111111111111111</v>
      </c>
      <c r="AR106">
        <v>0.27777777777777779</v>
      </c>
      <c r="AS106">
        <v>0.16666666666666666</v>
      </c>
      <c r="AT106">
        <v>0.27777777777777779</v>
      </c>
      <c r="AU106">
        <v>0.33333333333333331</v>
      </c>
      <c r="AV106">
        <v>0.3888888888888889</v>
      </c>
    </row>
    <row r="107" spans="15:52" x14ac:dyDescent="0.25">
      <c r="Q107">
        <v>0</v>
      </c>
      <c r="R107">
        <v>0</v>
      </c>
      <c r="S107">
        <v>0.66666666666666663</v>
      </c>
      <c r="T107">
        <v>0</v>
      </c>
      <c r="U107">
        <v>0</v>
      </c>
      <c r="V107">
        <v>0.66666666666666663</v>
      </c>
      <c r="W107">
        <v>0</v>
      </c>
      <c r="X107">
        <v>0</v>
      </c>
      <c r="Y107">
        <v>0.33333333333333331</v>
      </c>
      <c r="Z107">
        <v>0.33333333333333331</v>
      </c>
      <c r="AM107">
        <v>0.20833333333333334</v>
      </c>
      <c r="AN107">
        <v>0.16666666666666666</v>
      </c>
      <c r="AO107">
        <v>0.20833333333333334</v>
      </c>
      <c r="AP107">
        <v>0.125</v>
      </c>
      <c r="AQ107">
        <v>0.33333333333333331</v>
      </c>
      <c r="AR107">
        <v>0.25</v>
      </c>
      <c r="AS107">
        <v>0.20833333333333334</v>
      </c>
      <c r="AT107">
        <v>0.41666666666666669</v>
      </c>
      <c r="AU107">
        <v>0.375</v>
      </c>
      <c r="AV107">
        <v>0.33333333333333331</v>
      </c>
    </row>
    <row r="108" spans="15:52" x14ac:dyDescent="0.25">
      <c r="O108">
        <v>1</v>
      </c>
      <c r="P108">
        <v>0</v>
      </c>
      <c r="Q108">
        <v>1</v>
      </c>
      <c r="R108">
        <v>0</v>
      </c>
      <c r="S108">
        <v>1</v>
      </c>
      <c r="T108">
        <v>0</v>
      </c>
      <c r="U108">
        <v>1</v>
      </c>
      <c r="V108">
        <v>1</v>
      </c>
      <c r="W108">
        <v>0</v>
      </c>
      <c r="X108">
        <v>0</v>
      </c>
      <c r="AM108">
        <v>5.2631578947368418E-2</v>
      </c>
      <c r="AN108">
        <v>0.15789473684210525</v>
      </c>
      <c r="AO108">
        <v>5.2631578947368418E-2</v>
      </c>
      <c r="AP108">
        <v>5.2631578947368418E-2</v>
      </c>
      <c r="AQ108">
        <v>0</v>
      </c>
      <c r="AR108">
        <v>0.10526315789473684</v>
      </c>
      <c r="AS108">
        <v>0.15789473684210525</v>
      </c>
      <c r="AT108">
        <v>0.31578947368421051</v>
      </c>
      <c r="AU108">
        <v>0.36842105263157893</v>
      </c>
      <c r="AV108">
        <v>0.52631578947368418</v>
      </c>
    </row>
    <row r="109" spans="15:52" x14ac:dyDescent="0.25">
      <c r="O109">
        <v>0</v>
      </c>
      <c r="P109">
        <v>0</v>
      </c>
      <c r="Q109">
        <v>0</v>
      </c>
      <c r="R109">
        <v>0</v>
      </c>
      <c r="S109">
        <v>1</v>
      </c>
      <c r="T109">
        <v>0</v>
      </c>
      <c r="U109">
        <v>0</v>
      </c>
      <c r="V109">
        <v>0</v>
      </c>
      <c r="W109">
        <v>0</v>
      </c>
      <c r="X109">
        <v>0</v>
      </c>
      <c r="Y109">
        <v>0</v>
      </c>
      <c r="Z109">
        <v>0</v>
      </c>
      <c r="AA109">
        <v>0</v>
      </c>
      <c r="AB109">
        <v>0</v>
      </c>
      <c r="AC109">
        <v>0</v>
      </c>
      <c r="AD109">
        <v>0</v>
      </c>
      <c r="AE109">
        <v>0</v>
      </c>
      <c r="AF109">
        <v>0</v>
      </c>
      <c r="AG109">
        <v>0</v>
      </c>
      <c r="AH109">
        <v>0</v>
      </c>
      <c r="AM109">
        <v>0.1</v>
      </c>
      <c r="AN109">
        <v>0.25</v>
      </c>
      <c r="AO109">
        <v>0.2</v>
      </c>
      <c r="AP109">
        <v>0.3</v>
      </c>
      <c r="AQ109">
        <v>0.2</v>
      </c>
      <c r="AR109">
        <v>0.25</v>
      </c>
      <c r="AS109">
        <v>0.25</v>
      </c>
      <c r="AT109">
        <v>0.4</v>
      </c>
      <c r="AU109">
        <v>0.25</v>
      </c>
      <c r="AV109">
        <v>0.3</v>
      </c>
    </row>
    <row r="110" spans="15:52" x14ac:dyDescent="0.25">
      <c r="AM110">
        <v>0.36842105263157893</v>
      </c>
      <c r="AN110">
        <v>0.10526315789473684</v>
      </c>
      <c r="AO110">
        <v>0.10526315789473684</v>
      </c>
      <c r="AP110">
        <v>0.21052631578947367</v>
      </c>
      <c r="AQ110">
        <v>0.15</v>
      </c>
      <c r="AR110">
        <v>0.42857142857142855</v>
      </c>
      <c r="AS110">
        <v>0.2857142857142857</v>
      </c>
      <c r="AT110">
        <v>0.33333333333333331</v>
      </c>
      <c r="AU110">
        <v>0.33333333333333331</v>
      </c>
      <c r="AV110">
        <v>0.52380952380952384</v>
      </c>
      <c r="AW110">
        <v>0</v>
      </c>
      <c r="AX110">
        <v>0.5</v>
      </c>
      <c r="AY110">
        <v>0</v>
      </c>
      <c r="AZ110">
        <v>0.5</v>
      </c>
    </row>
    <row r="111" spans="15:52" x14ac:dyDescent="0.25">
      <c r="Q111">
        <v>0.5</v>
      </c>
      <c r="R111">
        <v>0</v>
      </c>
      <c r="S111">
        <v>0</v>
      </c>
      <c r="T111">
        <v>0</v>
      </c>
      <c r="U111">
        <v>0</v>
      </c>
      <c r="V111">
        <v>0</v>
      </c>
      <c r="W111">
        <v>0</v>
      </c>
      <c r="X111">
        <v>0.5</v>
      </c>
      <c r="Y111">
        <v>0.33333333333333331</v>
      </c>
      <c r="Z111">
        <v>0</v>
      </c>
      <c r="AA111">
        <v>0</v>
      </c>
      <c r="AB111">
        <v>0</v>
      </c>
      <c r="AC111">
        <v>1</v>
      </c>
      <c r="AD111">
        <v>0</v>
      </c>
      <c r="AE111">
        <v>1</v>
      </c>
      <c r="AF111">
        <v>0</v>
      </c>
      <c r="AG111">
        <v>1</v>
      </c>
      <c r="AH111">
        <v>1</v>
      </c>
      <c r="AM111">
        <v>0.2857142857142857</v>
      </c>
      <c r="AN111">
        <v>0.2857142857142857</v>
      </c>
      <c r="AO111">
        <v>0</v>
      </c>
      <c r="AP111">
        <v>7.1428571428571425E-2</v>
      </c>
      <c r="AQ111">
        <v>0.21428571428571427</v>
      </c>
      <c r="AR111">
        <v>0.21428571428571427</v>
      </c>
      <c r="AS111">
        <v>0.21428571428571427</v>
      </c>
      <c r="AT111">
        <v>0.14285714285714285</v>
      </c>
      <c r="AU111">
        <v>0.35714285714285715</v>
      </c>
      <c r="AV111">
        <v>0.35714285714285715</v>
      </c>
    </row>
    <row r="112" spans="15:52" x14ac:dyDescent="0.25">
      <c r="AM112">
        <v>0.1875</v>
      </c>
      <c r="AN112">
        <v>0.125</v>
      </c>
      <c r="AO112">
        <v>0.25</v>
      </c>
      <c r="AP112">
        <v>0.25</v>
      </c>
      <c r="AQ112">
        <v>0.15789473684210525</v>
      </c>
      <c r="AR112">
        <v>0.15789473684210525</v>
      </c>
      <c r="AS112">
        <v>0.15789473684210525</v>
      </c>
      <c r="AT112">
        <v>0.33333333333333331</v>
      </c>
      <c r="AU112">
        <v>0.31578947368421051</v>
      </c>
      <c r="AV112">
        <v>0.36842105263157893</v>
      </c>
      <c r="AW112">
        <v>0.66666666666666663</v>
      </c>
      <c r="AX112">
        <v>0.66666666666666663</v>
      </c>
      <c r="AY112">
        <v>0</v>
      </c>
      <c r="AZ112">
        <v>0.33333333333333331</v>
      </c>
    </row>
    <row r="113" spans="15:54" x14ac:dyDescent="0.25">
      <c r="Y113">
        <v>0</v>
      </c>
      <c r="Z113">
        <v>0</v>
      </c>
      <c r="AA113">
        <v>0</v>
      </c>
      <c r="AB113">
        <v>1</v>
      </c>
      <c r="AC113">
        <v>1</v>
      </c>
      <c r="AD113">
        <v>0</v>
      </c>
      <c r="AE113">
        <v>1</v>
      </c>
      <c r="AF113">
        <v>0</v>
      </c>
      <c r="AG113">
        <v>1</v>
      </c>
      <c r="AH113">
        <v>1</v>
      </c>
      <c r="AM113">
        <v>0.23076923076923078</v>
      </c>
      <c r="AN113">
        <v>0.30769230769230771</v>
      </c>
      <c r="AO113">
        <v>7.6923076923076927E-2</v>
      </c>
      <c r="AP113">
        <v>0.30769230769230771</v>
      </c>
      <c r="AQ113">
        <v>0.14285714285714285</v>
      </c>
      <c r="AR113">
        <v>0.14285714285714285</v>
      </c>
      <c r="AS113">
        <v>0.14285714285714285</v>
      </c>
      <c r="AT113">
        <v>0.5</v>
      </c>
      <c r="AU113">
        <v>0.21428571428571427</v>
      </c>
      <c r="AV113">
        <v>0.5714285714285714</v>
      </c>
      <c r="AW113">
        <v>0</v>
      </c>
      <c r="AX113">
        <v>0</v>
      </c>
      <c r="AY113">
        <v>0</v>
      </c>
      <c r="AZ113">
        <v>1</v>
      </c>
    </row>
    <row r="114" spans="15:54" x14ac:dyDescent="0.25">
      <c r="Y114">
        <v>0</v>
      </c>
      <c r="Z114">
        <v>1</v>
      </c>
      <c r="AA114">
        <v>1</v>
      </c>
      <c r="AB114">
        <v>0</v>
      </c>
      <c r="AC114">
        <v>1</v>
      </c>
      <c r="AD114">
        <v>0</v>
      </c>
      <c r="AE114">
        <v>0</v>
      </c>
      <c r="AF114">
        <v>0</v>
      </c>
      <c r="AG114">
        <v>0</v>
      </c>
      <c r="AH114">
        <v>0</v>
      </c>
      <c r="AM114">
        <v>0.1</v>
      </c>
      <c r="AN114">
        <v>0.1</v>
      </c>
      <c r="AO114">
        <v>0</v>
      </c>
      <c r="AP114">
        <v>0.1</v>
      </c>
      <c r="AQ114">
        <v>0.16666666666666666</v>
      </c>
      <c r="AR114">
        <v>0.16666666666666666</v>
      </c>
      <c r="AS114">
        <v>0.25</v>
      </c>
      <c r="AT114">
        <v>8.3333333333333329E-2</v>
      </c>
      <c r="AU114">
        <v>0.25</v>
      </c>
      <c r="AV114">
        <v>0.41666666666666669</v>
      </c>
      <c r="AW114">
        <v>0.5</v>
      </c>
      <c r="AX114">
        <v>0.5</v>
      </c>
      <c r="AY114">
        <v>0</v>
      </c>
      <c r="AZ114">
        <v>0.5</v>
      </c>
    </row>
    <row r="115" spans="15:54" x14ac:dyDescent="0.25">
      <c r="O115">
        <v>0</v>
      </c>
      <c r="P115">
        <v>0</v>
      </c>
      <c r="Q115">
        <v>0</v>
      </c>
      <c r="R115">
        <v>0</v>
      </c>
      <c r="S115">
        <v>0</v>
      </c>
      <c r="T115">
        <v>0</v>
      </c>
      <c r="U115">
        <v>0.5</v>
      </c>
      <c r="V115">
        <v>0.5</v>
      </c>
      <c r="W115">
        <v>0.5</v>
      </c>
      <c r="X115">
        <v>0.5</v>
      </c>
      <c r="Y115">
        <v>0</v>
      </c>
      <c r="Z115">
        <v>0</v>
      </c>
      <c r="AA115">
        <v>1</v>
      </c>
      <c r="AB115">
        <v>1</v>
      </c>
      <c r="AC115">
        <v>0.5</v>
      </c>
      <c r="AD115">
        <v>0</v>
      </c>
      <c r="AE115">
        <v>0</v>
      </c>
      <c r="AF115">
        <v>1</v>
      </c>
      <c r="AG115">
        <v>0</v>
      </c>
      <c r="AH115">
        <v>0</v>
      </c>
      <c r="AM115">
        <v>0.13043478260869565</v>
      </c>
      <c r="AN115">
        <v>0.21739130434782608</v>
      </c>
      <c r="AO115">
        <v>4.3478260869565216E-2</v>
      </c>
      <c r="AP115">
        <v>0.13636363636363635</v>
      </c>
      <c r="AQ115">
        <v>0.12</v>
      </c>
      <c r="AR115">
        <v>0.04</v>
      </c>
      <c r="AS115">
        <v>0.08</v>
      </c>
      <c r="AT115">
        <v>0.12</v>
      </c>
      <c r="AU115">
        <v>0.28000000000000003</v>
      </c>
      <c r="AV115">
        <v>0.4</v>
      </c>
      <c r="AW115">
        <v>0</v>
      </c>
      <c r="AX115">
        <v>0</v>
      </c>
      <c r="AY115">
        <v>0</v>
      </c>
      <c r="AZ115">
        <v>0.5</v>
      </c>
    </row>
    <row r="116" spans="15:54" x14ac:dyDescent="0.25">
      <c r="AC116">
        <v>1</v>
      </c>
      <c r="AD116">
        <v>0.5</v>
      </c>
      <c r="AE116">
        <v>0</v>
      </c>
      <c r="AF116">
        <v>0.5</v>
      </c>
      <c r="AG116">
        <v>0.5</v>
      </c>
      <c r="AH116">
        <v>1</v>
      </c>
      <c r="AI116">
        <v>0</v>
      </c>
      <c r="AJ116">
        <v>0</v>
      </c>
      <c r="AK116">
        <v>0</v>
      </c>
      <c r="AL116">
        <v>1</v>
      </c>
      <c r="AQ116">
        <v>0.2</v>
      </c>
      <c r="AR116">
        <v>0.1</v>
      </c>
      <c r="AS116">
        <v>0.1</v>
      </c>
      <c r="AT116">
        <v>0.3</v>
      </c>
      <c r="AU116">
        <v>0.2</v>
      </c>
      <c r="AV116">
        <v>0.6</v>
      </c>
      <c r="AW116">
        <v>0.3</v>
      </c>
      <c r="AX116">
        <v>0.2</v>
      </c>
      <c r="AY116">
        <v>0.1</v>
      </c>
      <c r="AZ116">
        <v>0.3</v>
      </c>
    </row>
    <row r="117" spans="15:54" x14ac:dyDescent="0.25">
      <c r="Q117">
        <v>0</v>
      </c>
      <c r="R117">
        <v>0</v>
      </c>
      <c r="S117">
        <v>0</v>
      </c>
      <c r="T117">
        <v>0</v>
      </c>
      <c r="U117">
        <v>0</v>
      </c>
      <c r="V117">
        <v>0</v>
      </c>
      <c r="W117">
        <v>0</v>
      </c>
      <c r="X117">
        <v>1</v>
      </c>
      <c r="Y117">
        <v>0</v>
      </c>
      <c r="Z117">
        <v>0</v>
      </c>
      <c r="AQ117">
        <v>0.15</v>
      </c>
      <c r="AR117">
        <v>0.1</v>
      </c>
      <c r="AS117">
        <v>0.1</v>
      </c>
      <c r="AT117">
        <v>0.30769230769230771</v>
      </c>
      <c r="AU117">
        <v>0.6</v>
      </c>
      <c r="AV117">
        <v>0.625</v>
      </c>
      <c r="AW117">
        <v>0.20512820512820512</v>
      </c>
      <c r="AX117">
        <v>0.47499999999999998</v>
      </c>
      <c r="AY117">
        <v>0.25</v>
      </c>
      <c r="AZ117">
        <v>0.47499999999999998</v>
      </c>
    </row>
    <row r="118" spans="15:54" x14ac:dyDescent="0.25">
      <c r="AQ118">
        <v>0.28000000000000003</v>
      </c>
      <c r="AR118">
        <v>0.16</v>
      </c>
      <c r="AS118">
        <v>0.28000000000000003</v>
      </c>
      <c r="AT118">
        <v>0.36</v>
      </c>
      <c r="AU118">
        <v>0.48</v>
      </c>
      <c r="AV118">
        <v>0.36</v>
      </c>
      <c r="AW118">
        <v>0.24</v>
      </c>
      <c r="AX118">
        <v>0.4</v>
      </c>
      <c r="AY118">
        <v>0.28000000000000003</v>
      </c>
      <c r="AZ118">
        <v>0.45833333333333331</v>
      </c>
    </row>
    <row r="119" spans="15:54" x14ac:dyDescent="0.25">
      <c r="AQ119">
        <v>0.14285714285714285</v>
      </c>
      <c r="AR119">
        <v>7.1428571428571425E-2</v>
      </c>
      <c r="AS119">
        <v>0.14285714285714285</v>
      </c>
      <c r="AT119">
        <v>0.2857142857142857</v>
      </c>
      <c r="AU119">
        <v>0.42857142857142855</v>
      </c>
      <c r="AV119">
        <v>0.6428571428571429</v>
      </c>
      <c r="AW119">
        <v>0</v>
      </c>
      <c r="AX119">
        <v>0.35714285714285715</v>
      </c>
      <c r="AY119">
        <v>0.21428571428571427</v>
      </c>
      <c r="AZ119">
        <v>0.6428571428571429</v>
      </c>
    </row>
    <row r="120" spans="15:54" x14ac:dyDescent="0.25">
      <c r="Y120">
        <v>0</v>
      </c>
      <c r="Z120">
        <v>0</v>
      </c>
      <c r="AA120">
        <v>0</v>
      </c>
      <c r="AB120">
        <v>0</v>
      </c>
      <c r="AC120">
        <v>0</v>
      </c>
      <c r="AD120">
        <v>0</v>
      </c>
      <c r="AE120">
        <v>0</v>
      </c>
      <c r="AF120">
        <v>0</v>
      </c>
      <c r="AG120">
        <v>0</v>
      </c>
      <c r="AH120">
        <v>0</v>
      </c>
      <c r="AQ120">
        <v>0.14285714285714285</v>
      </c>
      <c r="AR120">
        <v>0.14285714285714285</v>
      </c>
      <c r="AS120">
        <v>0</v>
      </c>
      <c r="AT120">
        <v>0.14285714285714285</v>
      </c>
      <c r="AU120">
        <v>0.35714285714285715</v>
      </c>
      <c r="AV120">
        <v>0.7142857142857143</v>
      </c>
      <c r="AW120">
        <v>0</v>
      </c>
      <c r="AX120">
        <v>0.42857142857142855</v>
      </c>
      <c r="AY120">
        <v>0.23076923076923078</v>
      </c>
      <c r="AZ120">
        <v>0.5714285714285714</v>
      </c>
    </row>
    <row r="121" spans="15:54" x14ac:dyDescent="0.25">
      <c r="T121">
        <v>0</v>
      </c>
      <c r="U121">
        <v>0</v>
      </c>
      <c r="V121">
        <v>0</v>
      </c>
      <c r="W121">
        <v>0</v>
      </c>
      <c r="X121">
        <v>0</v>
      </c>
      <c r="Y121">
        <v>0</v>
      </c>
      <c r="Z121">
        <v>0</v>
      </c>
      <c r="AA121">
        <v>1</v>
      </c>
      <c r="AB121">
        <v>0</v>
      </c>
      <c r="AC121">
        <v>1</v>
      </c>
      <c r="AQ121">
        <v>0.27777777777777779</v>
      </c>
      <c r="AR121">
        <v>0.26315789473684209</v>
      </c>
      <c r="AS121">
        <v>0.36842105263157893</v>
      </c>
      <c r="AT121">
        <v>0.21052631578947367</v>
      </c>
      <c r="AU121">
        <v>0.21052631578947367</v>
      </c>
      <c r="AV121">
        <v>0.35294117647058826</v>
      </c>
      <c r="AW121">
        <v>0.31578947368421051</v>
      </c>
      <c r="AX121">
        <v>0.52631578947368418</v>
      </c>
      <c r="AY121">
        <v>0.26315789473684209</v>
      </c>
      <c r="AZ121">
        <v>0.52631578947368418</v>
      </c>
    </row>
    <row r="122" spans="15:54" x14ac:dyDescent="0.25">
      <c r="AQ122">
        <v>0</v>
      </c>
      <c r="AR122">
        <v>0.27272727272727271</v>
      </c>
      <c r="AS122">
        <v>0.27272727272727271</v>
      </c>
      <c r="AT122">
        <v>0.18181818181818182</v>
      </c>
      <c r="AU122">
        <v>0.45454545454545453</v>
      </c>
      <c r="AV122">
        <v>0.36363636363636365</v>
      </c>
      <c r="AW122">
        <v>9.0909090909090912E-2</v>
      </c>
      <c r="AX122">
        <v>0.54545454545454541</v>
      </c>
      <c r="AY122">
        <v>0.54545454545454541</v>
      </c>
      <c r="AZ122">
        <v>0.54545454545454541</v>
      </c>
    </row>
    <row r="123" spans="15:54" x14ac:dyDescent="0.25">
      <c r="AQ123">
        <v>0.13333333333333333</v>
      </c>
      <c r="AR123">
        <v>0.2</v>
      </c>
      <c r="AS123">
        <v>0.17647058823529413</v>
      </c>
      <c r="AT123">
        <v>0.17647058823529413</v>
      </c>
      <c r="AU123">
        <v>0.52941176470588236</v>
      </c>
      <c r="AV123">
        <v>0.35294117647058826</v>
      </c>
      <c r="AW123">
        <v>5.8823529411764705E-2</v>
      </c>
      <c r="AX123">
        <v>0.35294117647058826</v>
      </c>
      <c r="AY123">
        <v>0.125</v>
      </c>
      <c r="AZ123">
        <v>0.23529411764705882</v>
      </c>
      <c r="BA123">
        <v>0</v>
      </c>
      <c r="BB123">
        <v>0</v>
      </c>
    </row>
    <row r="124" spans="15:54" x14ac:dyDescent="0.25">
      <c r="AQ124">
        <v>0</v>
      </c>
      <c r="AR124">
        <v>0</v>
      </c>
      <c r="AS124">
        <v>0.3</v>
      </c>
      <c r="AT124">
        <v>0.2</v>
      </c>
      <c r="AU124">
        <v>0.5</v>
      </c>
      <c r="AV124">
        <v>0.4</v>
      </c>
      <c r="AW124">
        <v>0.1</v>
      </c>
      <c r="AX124">
        <v>0.3</v>
      </c>
      <c r="AY124">
        <v>0.3</v>
      </c>
      <c r="AZ124">
        <v>0.4</v>
      </c>
    </row>
    <row r="125" spans="15:54" x14ac:dyDescent="0.25">
      <c r="AQ125">
        <v>0.18181818181818182</v>
      </c>
      <c r="AR125">
        <v>0.27272727272727271</v>
      </c>
      <c r="AS125">
        <v>9.0909090909090912E-2</v>
      </c>
      <c r="AT125">
        <v>0</v>
      </c>
      <c r="AU125">
        <v>0.45454545454545453</v>
      </c>
      <c r="AV125">
        <v>0.36363636363636365</v>
      </c>
      <c r="AW125">
        <v>0</v>
      </c>
      <c r="AX125">
        <v>0.45454545454545453</v>
      </c>
      <c r="AY125">
        <v>9.0909090909090912E-2</v>
      </c>
      <c r="AZ125">
        <v>0.45454545454545453</v>
      </c>
    </row>
    <row r="126" spans="15:54" x14ac:dyDescent="0.25">
      <c r="AQ126">
        <v>0.42857142857142855</v>
      </c>
      <c r="AR126">
        <v>0.2857142857142857</v>
      </c>
      <c r="AS126">
        <v>0.14285714285714285</v>
      </c>
      <c r="AT126">
        <v>0.14285714285714285</v>
      </c>
      <c r="AU126">
        <v>0.14285714285714285</v>
      </c>
      <c r="AV126">
        <v>0.2857142857142857</v>
      </c>
      <c r="AW126">
        <v>0</v>
      </c>
      <c r="AX126">
        <v>0.2857142857142857</v>
      </c>
      <c r="AY126">
        <v>0.2857142857142857</v>
      </c>
      <c r="AZ126">
        <v>0.7142857142857143</v>
      </c>
    </row>
    <row r="127" spans="15:54" x14ac:dyDescent="0.25">
      <c r="AQ127">
        <v>0</v>
      </c>
      <c r="AR127">
        <v>0.125</v>
      </c>
      <c r="AS127">
        <v>0.125</v>
      </c>
      <c r="AT127">
        <v>0.375</v>
      </c>
      <c r="AU127">
        <v>0.625</v>
      </c>
      <c r="AV127">
        <v>0.42857142857142855</v>
      </c>
      <c r="AW127">
        <v>0.125</v>
      </c>
      <c r="AX127">
        <v>0.14285714285714285</v>
      </c>
      <c r="AY127">
        <v>0.125</v>
      </c>
      <c r="AZ127">
        <v>0.25</v>
      </c>
    </row>
    <row r="128" spans="15:54" x14ac:dyDescent="0.25">
      <c r="AQ128">
        <v>1</v>
      </c>
      <c r="AR128">
        <v>0</v>
      </c>
      <c r="AS128">
        <v>0.25</v>
      </c>
      <c r="AT128">
        <v>0.125</v>
      </c>
      <c r="AU128">
        <v>0.125</v>
      </c>
      <c r="AV128">
        <v>0.375</v>
      </c>
      <c r="AW128">
        <v>0</v>
      </c>
      <c r="AX128">
        <v>0.25</v>
      </c>
      <c r="AY128">
        <v>0</v>
      </c>
      <c r="AZ128">
        <v>0.375</v>
      </c>
      <c r="BA128">
        <v>0.2857142857142857</v>
      </c>
      <c r="BB128">
        <v>0</v>
      </c>
    </row>
    <row r="129" spans="1:54" x14ac:dyDescent="0.25">
      <c r="AS129">
        <v>0.30769230769230771</v>
      </c>
      <c r="AT129">
        <v>0.11538461538461539</v>
      </c>
      <c r="AU129">
        <v>0.46153846153846156</v>
      </c>
      <c r="AV129">
        <v>0.38461538461538464</v>
      </c>
      <c r="AW129">
        <v>0.04</v>
      </c>
      <c r="AX129">
        <v>0.23076923076923078</v>
      </c>
      <c r="AY129">
        <v>0.30769230769230771</v>
      </c>
      <c r="AZ129">
        <v>0.46153846153846156</v>
      </c>
      <c r="BA129">
        <v>0.61538461538461542</v>
      </c>
      <c r="BB129">
        <v>0.38461538461538464</v>
      </c>
    </row>
    <row r="130" spans="1:54" x14ac:dyDescent="0.25">
      <c r="AS130">
        <v>0.125</v>
      </c>
      <c r="AT130">
        <v>0</v>
      </c>
      <c r="AU130">
        <v>0.1875</v>
      </c>
      <c r="AV130">
        <v>0.375</v>
      </c>
      <c r="AW130">
        <v>6.25E-2</v>
      </c>
      <c r="AX130">
        <v>0.3125</v>
      </c>
      <c r="AY130">
        <v>0.125</v>
      </c>
      <c r="AZ130">
        <v>0.25</v>
      </c>
      <c r="BA130">
        <v>0.5</v>
      </c>
      <c r="BB130">
        <v>0.3125</v>
      </c>
    </row>
    <row r="131" spans="1:54" x14ac:dyDescent="0.25">
      <c r="AS131">
        <v>0.3125</v>
      </c>
      <c r="AT131">
        <v>0.125</v>
      </c>
      <c r="AU131">
        <v>0.25</v>
      </c>
      <c r="AV131">
        <v>0.125</v>
      </c>
      <c r="AW131">
        <v>0.125</v>
      </c>
      <c r="AX131">
        <v>0.3125</v>
      </c>
      <c r="AY131">
        <v>0.125</v>
      </c>
      <c r="AZ131">
        <v>0.2</v>
      </c>
      <c r="BA131">
        <v>0.3125</v>
      </c>
      <c r="BB131">
        <v>0.125</v>
      </c>
    </row>
    <row r="132" spans="1:54" x14ac:dyDescent="0.25">
      <c r="AS132">
        <v>0.33333333333333331</v>
      </c>
      <c r="AT132">
        <v>0</v>
      </c>
      <c r="AU132">
        <v>0.33333333333333331</v>
      </c>
      <c r="AV132">
        <v>0.33333333333333331</v>
      </c>
      <c r="AW132">
        <v>0.16666666666666666</v>
      </c>
      <c r="AX132">
        <v>0.4</v>
      </c>
      <c r="AY132">
        <v>0.16666666666666666</v>
      </c>
      <c r="AZ132">
        <v>0.33333333333333331</v>
      </c>
      <c r="BA132">
        <v>0.33333333333333331</v>
      </c>
      <c r="BB132">
        <v>0.33333333333333331</v>
      </c>
    </row>
    <row r="133" spans="1:54" x14ac:dyDescent="0.25">
      <c r="AS133">
        <v>0.5</v>
      </c>
      <c r="AT133">
        <v>0</v>
      </c>
      <c r="AU133">
        <v>0.25</v>
      </c>
      <c r="AV133">
        <v>0.5</v>
      </c>
      <c r="AW133">
        <v>0.25</v>
      </c>
      <c r="AX133">
        <v>0.25</v>
      </c>
      <c r="AY133">
        <v>0.25</v>
      </c>
      <c r="AZ133">
        <v>0.5</v>
      </c>
      <c r="BA133">
        <v>0.5</v>
      </c>
      <c r="BB133">
        <v>0.5</v>
      </c>
    </row>
    <row r="134" spans="1:54" x14ac:dyDescent="0.25">
      <c r="AS134">
        <v>0</v>
      </c>
      <c r="AT134">
        <v>0</v>
      </c>
      <c r="AU134">
        <v>0.4</v>
      </c>
      <c r="AV134">
        <v>0.4</v>
      </c>
      <c r="AW134">
        <v>0.2</v>
      </c>
      <c r="AX134">
        <v>0.8</v>
      </c>
      <c r="AY134">
        <v>0</v>
      </c>
      <c r="AZ134">
        <v>0</v>
      </c>
      <c r="BA134">
        <v>0.4</v>
      </c>
      <c r="BB134">
        <v>0.4</v>
      </c>
    </row>
    <row r="135" spans="1:54" x14ac:dyDescent="0.25">
      <c r="AS135">
        <v>0</v>
      </c>
      <c r="AT135">
        <v>0</v>
      </c>
      <c r="AU135">
        <v>0</v>
      </c>
      <c r="AV135">
        <v>0</v>
      </c>
      <c r="AW135">
        <v>0</v>
      </c>
      <c r="AX135">
        <v>0</v>
      </c>
      <c r="AY135">
        <v>0</v>
      </c>
      <c r="AZ135">
        <v>0</v>
      </c>
      <c r="BA135">
        <v>0</v>
      </c>
      <c r="BB135">
        <v>0</v>
      </c>
    </row>
    <row r="138" spans="1:54" x14ac:dyDescent="0.25">
      <c r="A138" t="s">
        <v>68</v>
      </c>
    </row>
    <row r="146" spans="15:44" x14ac:dyDescent="0.25">
      <c r="O146">
        <v>0</v>
      </c>
      <c r="P146">
        <v>0</v>
      </c>
      <c r="Q146">
        <v>0</v>
      </c>
      <c r="R146">
        <v>0</v>
      </c>
      <c r="S146">
        <v>0</v>
      </c>
      <c r="T146">
        <v>0</v>
      </c>
      <c r="U146">
        <v>0</v>
      </c>
      <c r="V146">
        <v>0</v>
      </c>
      <c r="W146">
        <v>0</v>
      </c>
      <c r="X146">
        <v>0</v>
      </c>
    </row>
    <row r="147" spans="15:44" x14ac:dyDescent="0.25">
      <c r="O147">
        <v>7.4999999999999997E-2</v>
      </c>
      <c r="P147">
        <v>0.14285714285714285</v>
      </c>
      <c r="Q147">
        <v>2.3809523809523808E-2</v>
      </c>
      <c r="R147">
        <v>0.2558139534883721</v>
      </c>
      <c r="S147">
        <v>0.11904761904761904</v>
      </c>
      <c r="T147" s="28">
        <v>0.16279069767441862</v>
      </c>
      <c r="U147">
        <v>0.19047619047619047</v>
      </c>
      <c r="V147">
        <v>2.3255813953488372E-2</v>
      </c>
      <c r="W147">
        <v>0.83720930232558144</v>
      </c>
      <c r="X147">
        <v>0.44186046511627908</v>
      </c>
      <c r="Y147">
        <v>0</v>
      </c>
      <c r="Z147">
        <v>0</v>
      </c>
    </row>
    <row r="148" spans="15:44" x14ac:dyDescent="0.25">
      <c r="O148">
        <v>0</v>
      </c>
      <c r="P148">
        <v>0.04</v>
      </c>
      <c r="Q148">
        <v>0</v>
      </c>
      <c r="R148">
        <v>8.3333333333333329E-2</v>
      </c>
      <c r="S148">
        <v>0.08</v>
      </c>
      <c r="T148">
        <v>0.12</v>
      </c>
      <c r="U148">
        <v>0.08</v>
      </c>
      <c r="V148">
        <v>0</v>
      </c>
      <c r="W148">
        <v>0.76</v>
      </c>
      <c r="X148">
        <v>0.16</v>
      </c>
    </row>
    <row r="149" spans="15:44" x14ac:dyDescent="0.25">
      <c r="O149">
        <v>0</v>
      </c>
      <c r="P149">
        <v>0</v>
      </c>
      <c r="Q149">
        <v>0</v>
      </c>
      <c r="R149">
        <v>0</v>
      </c>
      <c r="S149">
        <v>5.2631578947368418E-2</v>
      </c>
      <c r="T149">
        <v>0.10526315789473684</v>
      </c>
      <c r="U149">
        <v>5.2631578947368418E-2</v>
      </c>
      <c r="V149">
        <v>5.5555555555555552E-2</v>
      </c>
      <c r="W149">
        <v>0.63157894736842102</v>
      </c>
      <c r="X149">
        <v>0</v>
      </c>
      <c r="Y149">
        <v>0</v>
      </c>
      <c r="Z149">
        <v>0</v>
      </c>
    </row>
    <row r="150" spans="15:44" x14ac:dyDescent="0.25">
      <c r="O150">
        <v>0</v>
      </c>
      <c r="P150">
        <v>0</v>
      </c>
      <c r="Q150">
        <v>0</v>
      </c>
      <c r="R150">
        <v>0</v>
      </c>
      <c r="S150">
        <v>3.3898305084745763E-2</v>
      </c>
      <c r="T150">
        <v>8.0645161290322578E-2</v>
      </c>
      <c r="U150">
        <v>3.2258064516129031E-2</v>
      </c>
      <c r="V150">
        <v>4.9180327868852458E-2</v>
      </c>
      <c r="W150">
        <v>0.29032258064516131</v>
      </c>
      <c r="X150">
        <v>4.9180327868852458E-2</v>
      </c>
      <c r="Y150">
        <v>0.54098360655737709</v>
      </c>
      <c r="Z150">
        <v>0.4098360655737705</v>
      </c>
      <c r="AA150">
        <v>0</v>
      </c>
      <c r="AB150">
        <v>0.66666666666666663</v>
      </c>
      <c r="AC150">
        <v>0.25</v>
      </c>
      <c r="AD150">
        <v>0</v>
      </c>
      <c r="AE150">
        <v>0</v>
      </c>
      <c r="AF150">
        <v>0</v>
      </c>
      <c r="AG150">
        <v>0</v>
      </c>
      <c r="AH150">
        <v>0</v>
      </c>
      <c r="AI150">
        <v>0</v>
      </c>
      <c r="AJ150">
        <v>1</v>
      </c>
      <c r="AK150">
        <v>0</v>
      </c>
      <c r="AL150">
        <v>0</v>
      </c>
    </row>
    <row r="151" spans="15:44" x14ac:dyDescent="0.25">
      <c r="Q151">
        <v>0</v>
      </c>
      <c r="R151">
        <v>0</v>
      </c>
      <c r="S151">
        <v>4.3478260869565216E-2</v>
      </c>
      <c r="T151">
        <v>8.6956521739130432E-2</v>
      </c>
      <c r="U151">
        <v>0.16666666666666666</v>
      </c>
      <c r="V151">
        <v>4.1666666666666664E-2</v>
      </c>
      <c r="W151">
        <v>0.20833333333333334</v>
      </c>
      <c r="X151">
        <v>0.16666666666666666</v>
      </c>
      <c r="Y151">
        <v>0.41666666666666669</v>
      </c>
      <c r="Z151">
        <v>0.20833333333333334</v>
      </c>
      <c r="AA151">
        <v>0</v>
      </c>
      <c r="AB151">
        <v>0</v>
      </c>
      <c r="AC151">
        <v>0</v>
      </c>
    </row>
    <row r="152" spans="15:44" x14ac:dyDescent="0.25">
      <c r="Q152">
        <v>0</v>
      </c>
      <c r="R152">
        <v>0</v>
      </c>
      <c r="S152">
        <v>3.125E-2</v>
      </c>
      <c r="T152">
        <v>2.8571428571428571E-2</v>
      </c>
      <c r="U152">
        <v>0</v>
      </c>
      <c r="V152">
        <v>0</v>
      </c>
      <c r="W152">
        <v>5.5555555555555552E-2</v>
      </c>
      <c r="X152">
        <v>0</v>
      </c>
      <c r="Y152">
        <v>0.13513513513513514</v>
      </c>
      <c r="Z152">
        <v>0.10810810810810811</v>
      </c>
      <c r="AA152">
        <v>0.2</v>
      </c>
      <c r="AB152">
        <v>0.5</v>
      </c>
      <c r="AC152">
        <v>0.66666666666666663</v>
      </c>
      <c r="AD152">
        <v>0.5</v>
      </c>
      <c r="AE152">
        <v>0.5</v>
      </c>
      <c r="AF152">
        <v>0</v>
      </c>
      <c r="AG152">
        <v>1</v>
      </c>
      <c r="AH152">
        <v>0.5</v>
      </c>
      <c r="AI152">
        <v>1</v>
      </c>
      <c r="AJ152">
        <v>0</v>
      </c>
      <c r="AK152">
        <v>1</v>
      </c>
      <c r="AL152">
        <v>0</v>
      </c>
    </row>
    <row r="153" spans="15:44" x14ac:dyDescent="0.25">
      <c r="Q153">
        <v>0</v>
      </c>
      <c r="R153">
        <v>0</v>
      </c>
      <c r="S153">
        <v>0</v>
      </c>
      <c r="T153">
        <v>7.5471698113207544E-2</v>
      </c>
      <c r="U153">
        <v>0</v>
      </c>
      <c r="V153">
        <v>3.7735849056603772E-2</v>
      </c>
      <c r="W153">
        <v>1.8867924528301886E-2</v>
      </c>
      <c r="X153">
        <v>0</v>
      </c>
      <c r="Y153">
        <v>9.0909090909090912E-2</v>
      </c>
      <c r="Z153">
        <v>7.2727272727272724E-2</v>
      </c>
      <c r="AA153">
        <v>0.22</v>
      </c>
      <c r="AB153">
        <v>0.28000000000000003</v>
      </c>
      <c r="AC153">
        <v>0.46</v>
      </c>
      <c r="AD153">
        <v>0.5</v>
      </c>
      <c r="AE153">
        <v>0</v>
      </c>
      <c r="AF153">
        <v>0</v>
      </c>
      <c r="AG153">
        <v>0</v>
      </c>
      <c r="AH153">
        <v>0</v>
      </c>
    </row>
    <row r="154" spans="15:44" x14ac:dyDescent="0.25">
      <c r="Q154">
        <v>0</v>
      </c>
      <c r="R154">
        <v>0</v>
      </c>
      <c r="S154">
        <v>0</v>
      </c>
      <c r="T154">
        <v>6.6666666666666666E-2</v>
      </c>
      <c r="U154">
        <v>3.3333333333333333E-2</v>
      </c>
      <c r="V154">
        <v>6.6666666666666666E-2</v>
      </c>
      <c r="W154">
        <v>3.3333333333333333E-2</v>
      </c>
      <c r="X154">
        <v>3.3333333333333333E-2</v>
      </c>
      <c r="Y154">
        <v>0.13793103448275862</v>
      </c>
      <c r="Z154">
        <v>0.10344827586206896</v>
      </c>
      <c r="AA154">
        <v>0.14285714285714285</v>
      </c>
      <c r="AB154">
        <v>0.31034482758620691</v>
      </c>
      <c r="AC154">
        <v>0.48275862068965519</v>
      </c>
    </row>
    <row r="155" spans="15:44" x14ac:dyDescent="0.25">
      <c r="T155">
        <v>0</v>
      </c>
      <c r="U155">
        <v>0</v>
      </c>
      <c r="V155">
        <v>0</v>
      </c>
      <c r="W155">
        <v>0</v>
      </c>
      <c r="X155">
        <v>0</v>
      </c>
      <c r="Y155">
        <v>5.5555555555555552E-2</v>
      </c>
      <c r="Z155">
        <v>0</v>
      </c>
      <c r="AA155">
        <v>5.5555555555555552E-2</v>
      </c>
      <c r="AB155">
        <v>0.29411764705882354</v>
      </c>
      <c r="AC155">
        <v>0.55555555555555558</v>
      </c>
      <c r="AD155">
        <v>0.5</v>
      </c>
      <c r="AE155">
        <v>0.5</v>
      </c>
      <c r="AF155">
        <v>0.5</v>
      </c>
      <c r="AG155">
        <v>0.5</v>
      </c>
      <c r="AH155">
        <v>1</v>
      </c>
    </row>
    <row r="156" spans="15:44" x14ac:dyDescent="0.25">
      <c r="Y156">
        <v>3.8461538461538464E-2</v>
      </c>
      <c r="Z156">
        <v>5.7692307692307696E-2</v>
      </c>
      <c r="AA156">
        <v>3.9215686274509803E-2</v>
      </c>
      <c r="AB156">
        <v>0.23076923076923078</v>
      </c>
      <c r="AC156">
        <v>0.32142857142857145</v>
      </c>
      <c r="AD156">
        <v>0.26785714285714285</v>
      </c>
      <c r="AE156">
        <v>0.375</v>
      </c>
      <c r="AF156">
        <v>0.32142857142857145</v>
      </c>
      <c r="AG156">
        <v>0.4107142857142857</v>
      </c>
      <c r="AH156">
        <v>0.32142857142857145</v>
      </c>
      <c r="AI156">
        <v>0</v>
      </c>
      <c r="AJ156">
        <v>0</v>
      </c>
      <c r="AK156">
        <v>0</v>
      </c>
      <c r="AL156">
        <v>0</v>
      </c>
    </row>
    <row r="157" spans="15:44" x14ac:dyDescent="0.25">
      <c r="Y157">
        <v>0.04</v>
      </c>
      <c r="Z157">
        <v>0.04</v>
      </c>
      <c r="AA157">
        <v>0.08</v>
      </c>
      <c r="AB157">
        <v>0.08</v>
      </c>
      <c r="AC157">
        <v>6.8965517241379309E-2</v>
      </c>
      <c r="AD157">
        <v>0.14285714285714285</v>
      </c>
      <c r="AE157">
        <v>0.20689655172413793</v>
      </c>
      <c r="AF157">
        <v>0.31034482758620691</v>
      </c>
      <c r="AG157">
        <v>0.20689655172413793</v>
      </c>
      <c r="AH157">
        <v>0.20689655172413793</v>
      </c>
      <c r="AI157">
        <v>0.25</v>
      </c>
      <c r="AJ157">
        <v>0</v>
      </c>
      <c r="AK157">
        <v>0</v>
      </c>
      <c r="AL157">
        <v>0</v>
      </c>
    </row>
    <row r="158" spans="15:44" x14ac:dyDescent="0.25">
      <c r="T158">
        <v>0</v>
      </c>
      <c r="U158">
        <v>0</v>
      </c>
      <c r="V158">
        <v>0</v>
      </c>
      <c r="W158">
        <v>0</v>
      </c>
      <c r="X158">
        <v>0</v>
      </c>
      <c r="Y158">
        <v>8.3333333333333329E-2</v>
      </c>
      <c r="Z158">
        <v>0</v>
      </c>
      <c r="AA158">
        <v>0</v>
      </c>
      <c r="AB158">
        <v>0.17391304347826086</v>
      </c>
      <c r="AC158">
        <v>0.32</v>
      </c>
      <c r="AD158">
        <v>0.125</v>
      </c>
      <c r="AE158">
        <v>0.20833333333333334</v>
      </c>
      <c r="AF158">
        <v>0.33333333333333331</v>
      </c>
      <c r="AG158">
        <v>0.20833333333333334</v>
      </c>
      <c r="AH158">
        <v>0.20833333333333334</v>
      </c>
      <c r="AI158">
        <v>0</v>
      </c>
      <c r="AJ158">
        <v>0</v>
      </c>
      <c r="AK158">
        <v>0</v>
      </c>
      <c r="AL158">
        <v>0</v>
      </c>
      <c r="AM158">
        <v>0</v>
      </c>
      <c r="AN158">
        <v>0</v>
      </c>
      <c r="AO158">
        <v>0</v>
      </c>
      <c r="AP158">
        <v>0</v>
      </c>
      <c r="AQ158">
        <v>0</v>
      </c>
      <c r="AR158">
        <v>0</v>
      </c>
    </row>
    <row r="159" spans="15:44" x14ac:dyDescent="0.25">
      <c r="O159">
        <v>0</v>
      </c>
      <c r="P159">
        <v>0</v>
      </c>
      <c r="Q159">
        <v>0</v>
      </c>
      <c r="R159">
        <v>0</v>
      </c>
      <c r="S159">
        <v>0</v>
      </c>
      <c r="T159">
        <v>0.5</v>
      </c>
      <c r="U159">
        <v>0.5</v>
      </c>
      <c r="V159">
        <v>0</v>
      </c>
      <c r="W159">
        <v>1</v>
      </c>
      <c r="X159">
        <v>0</v>
      </c>
      <c r="Y159">
        <v>0</v>
      </c>
      <c r="Z159">
        <v>0</v>
      </c>
      <c r="AA159">
        <v>8.3333333333333329E-2</v>
      </c>
      <c r="AB159">
        <v>0</v>
      </c>
      <c r="AC159">
        <v>7.1428571428571425E-2</v>
      </c>
      <c r="AD159">
        <v>0.2857142857142857</v>
      </c>
      <c r="AE159">
        <v>0.2857142857142857</v>
      </c>
      <c r="AF159">
        <v>0.23076923076923078</v>
      </c>
      <c r="AG159">
        <v>0</v>
      </c>
      <c r="AH159">
        <v>0.16666666666666666</v>
      </c>
      <c r="AI159">
        <v>0</v>
      </c>
      <c r="AJ159">
        <v>0</v>
      </c>
      <c r="AK159">
        <v>0</v>
      </c>
      <c r="AL159">
        <v>0</v>
      </c>
    </row>
    <row r="160" spans="15:44" x14ac:dyDescent="0.25">
      <c r="O160">
        <v>0</v>
      </c>
      <c r="P160">
        <v>0</v>
      </c>
      <c r="Q160">
        <v>0</v>
      </c>
      <c r="R160">
        <v>0</v>
      </c>
      <c r="S160">
        <v>0</v>
      </c>
      <c r="T160">
        <v>0</v>
      </c>
      <c r="U160">
        <v>0</v>
      </c>
      <c r="V160">
        <v>0</v>
      </c>
      <c r="W160">
        <v>1</v>
      </c>
      <c r="X160">
        <v>1</v>
      </c>
      <c r="Y160">
        <v>0</v>
      </c>
      <c r="Z160">
        <v>0</v>
      </c>
      <c r="AA160">
        <v>0</v>
      </c>
      <c r="AB160">
        <v>8.3333333333333329E-2</v>
      </c>
      <c r="AC160">
        <v>7.6923076923076927E-2</v>
      </c>
      <c r="AD160">
        <v>0.15384615384615385</v>
      </c>
      <c r="AE160">
        <v>7.6923076923076927E-2</v>
      </c>
      <c r="AF160">
        <v>0.15384615384615385</v>
      </c>
      <c r="AG160">
        <v>7.6923076923076927E-2</v>
      </c>
      <c r="AH160">
        <v>7.6923076923076927E-2</v>
      </c>
      <c r="AI160">
        <v>0</v>
      </c>
      <c r="AJ160">
        <v>1</v>
      </c>
      <c r="AK160">
        <v>0</v>
      </c>
      <c r="AL160">
        <v>1</v>
      </c>
    </row>
    <row r="161" spans="15:52" x14ac:dyDescent="0.25">
      <c r="T161">
        <v>0</v>
      </c>
      <c r="U161">
        <v>0</v>
      </c>
      <c r="V161">
        <v>0</v>
      </c>
      <c r="W161">
        <v>0</v>
      </c>
      <c r="X161">
        <v>0</v>
      </c>
      <c r="Y161">
        <v>0</v>
      </c>
      <c r="Z161">
        <v>0</v>
      </c>
      <c r="AA161">
        <v>0</v>
      </c>
      <c r="AB161">
        <v>0</v>
      </c>
      <c r="AC161">
        <v>0</v>
      </c>
      <c r="AD161">
        <v>9.0909090909090912E-2</v>
      </c>
      <c r="AE161">
        <v>9.0909090909090912E-2</v>
      </c>
      <c r="AF161">
        <v>0.18181818181818182</v>
      </c>
      <c r="AG161">
        <v>0.13636363636363635</v>
      </c>
      <c r="AH161">
        <v>4.5454545454545456E-2</v>
      </c>
      <c r="AI161">
        <v>0.13636363636363635</v>
      </c>
      <c r="AJ161">
        <v>0.27272727272727271</v>
      </c>
      <c r="AK161">
        <v>0.31818181818181818</v>
      </c>
      <c r="AL161">
        <v>0.13636363636363635</v>
      </c>
      <c r="AM161">
        <v>0</v>
      </c>
      <c r="AN161">
        <v>0</v>
      </c>
      <c r="AO161">
        <v>0</v>
      </c>
      <c r="AP161">
        <v>0</v>
      </c>
      <c r="AQ161">
        <v>0</v>
      </c>
      <c r="AR161">
        <v>0</v>
      </c>
    </row>
    <row r="162" spans="15:52" x14ac:dyDescent="0.25">
      <c r="Q162">
        <v>0</v>
      </c>
      <c r="R162">
        <v>0</v>
      </c>
      <c r="S162">
        <v>0</v>
      </c>
      <c r="T162">
        <v>0</v>
      </c>
      <c r="U162">
        <v>0.16666666666666666</v>
      </c>
      <c r="V162">
        <v>0</v>
      </c>
      <c r="W162">
        <v>0.16666666666666666</v>
      </c>
      <c r="X162">
        <v>0</v>
      </c>
      <c r="Y162">
        <v>0.33333333333333331</v>
      </c>
      <c r="Z162">
        <v>0.16666666666666666</v>
      </c>
      <c r="AC162">
        <v>0.11764705882352941</v>
      </c>
      <c r="AD162">
        <v>7.5471698113207544E-2</v>
      </c>
      <c r="AE162">
        <v>0.11320754716981132</v>
      </c>
      <c r="AF162">
        <v>5.6603773584905662E-2</v>
      </c>
      <c r="AG162">
        <v>7.5471698113207544E-2</v>
      </c>
      <c r="AH162">
        <v>0.13461538461538461</v>
      </c>
      <c r="AI162">
        <v>0.2413793103448276</v>
      </c>
      <c r="AJ162">
        <v>0.2413793103448276</v>
      </c>
      <c r="AK162">
        <v>0.29310344827586204</v>
      </c>
      <c r="AL162">
        <v>0.12280701754385964</v>
      </c>
      <c r="AM162">
        <v>0</v>
      </c>
      <c r="AN162">
        <v>0</v>
      </c>
      <c r="AO162">
        <v>0</v>
      </c>
      <c r="AP162">
        <v>0</v>
      </c>
      <c r="AQ162">
        <v>0</v>
      </c>
      <c r="AR162">
        <v>0</v>
      </c>
    </row>
    <row r="163" spans="15:52" x14ac:dyDescent="0.25">
      <c r="AC163">
        <v>0.1111111111111111</v>
      </c>
      <c r="AD163">
        <v>0.1111111111111111</v>
      </c>
      <c r="AE163">
        <v>0.1111111111111111</v>
      </c>
      <c r="AF163">
        <v>0.14814814814814814</v>
      </c>
      <c r="AG163">
        <v>7.407407407407407E-2</v>
      </c>
      <c r="AH163">
        <v>3.7037037037037035E-2</v>
      </c>
      <c r="AI163">
        <v>0.20689655172413793</v>
      </c>
      <c r="AJ163">
        <v>0.20689655172413793</v>
      </c>
      <c r="AK163">
        <v>0.37931034482758619</v>
      </c>
      <c r="AL163">
        <v>6.8965517241379309E-2</v>
      </c>
      <c r="AM163">
        <v>0</v>
      </c>
      <c r="AN163">
        <v>0</v>
      </c>
      <c r="AO163">
        <v>0</v>
      </c>
      <c r="AP163">
        <v>0</v>
      </c>
      <c r="AQ163">
        <v>0.5</v>
      </c>
      <c r="AR163">
        <v>0</v>
      </c>
    </row>
    <row r="164" spans="15:52" x14ac:dyDescent="0.25">
      <c r="Q164">
        <v>0</v>
      </c>
      <c r="R164">
        <v>0</v>
      </c>
      <c r="S164">
        <v>0</v>
      </c>
      <c r="T164">
        <v>0</v>
      </c>
      <c r="U164">
        <v>0</v>
      </c>
      <c r="V164">
        <v>0</v>
      </c>
      <c r="W164">
        <v>0</v>
      </c>
      <c r="X164">
        <v>0</v>
      </c>
      <c r="Y164">
        <v>0</v>
      </c>
      <c r="Z164">
        <v>0</v>
      </c>
      <c r="AC164">
        <v>0</v>
      </c>
      <c r="AD164">
        <v>0.08</v>
      </c>
      <c r="AE164">
        <v>0.12</v>
      </c>
      <c r="AF164">
        <v>0.04</v>
      </c>
      <c r="AG164">
        <v>0</v>
      </c>
      <c r="AH164">
        <v>8.3333333333333329E-2</v>
      </c>
      <c r="AI164">
        <v>0.11538461538461539</v>
      </c>
      <c r="AJ164">
        <v>0.11538461538461539</v>
      </c>
      <c r="AK164">
        <v>0.19230769230769232</v>
      </c>
      <c r="AL164">
        <v>0.26923076923076922</v>
      </c>
      <c r="AM164">
        <v>0</v>
      </c>
      <c r="AN164">
        <v>0</v>
      </c>
      <c r="AO164">
        <v>0</v>
      </c>
      <c r="AP164">
        <v>0</v>
      </c>
      <c r="AQ164">
        <v>0</v>
      </c>
      <c r="AR164">
        <v>0</v>
      </c>
    </row>
    <row r="165" spans="15:52" x14ac:dyDescent="0.25">
      <c r="O165">
        <v>0</v>
      </c>
      <c r="P165">
        <v>0</v>
      </c>
      <c r="Q165">
        <v>0</v>
      </c>
      <c r="R165">
        <v>0</v>
      </c>
      <c r="S165">
        <v>0</v>
      </c>
      <c r="T165">
        <v>0.14285714285714285</v>
      </c>
      <c r="U165">
        <v>0.14285714285714285</v>
      </c>
      <c r="V165">
        <v>0</v>
      </c>
      <c r="W165">
        <v>0.2857142857142857</v>
      </c>
      <c r="X165">
        <v>0.33333333333333331</v>
      </c>
      <c r="Y165">
        <v>0.2</v>
      </c>
      <c r="Z165">
        <v>0.2</v>
      </c>
      <c r="AA165">
        <v>0.2</v>
      </c>
      <c r="AB165">
        <v>0.6</v>
      </c>
      <c r="AC165">
        <v>0.19047619047619047</v>
      </c>
      <c r="AD165">
        <v>6.25E-2</v>
      </c>
      <c r="AE165">
        <v>6.25E-2</v>
      </c>
      <c r="AF165">
        <v>0.125</v>
      </c>
      <c r="AG165">
        <v>6.25E-2</v>
      </c>
      <c r="AH165">
        <v>6.25E-2</v>
      </c>
      <c r="AI165">
        <v>5.8823529411764705E-2</v>
      </c>
      <c r="AJ165">
        <v>0.11764705882352941</v>
      </c>
      <c r="AK165">
        <v>5.8823529411764705E-2</v>
      </c>
      <c r="AL165">
        <v>0.125</v>
      </c>
      <c r="AM165">
        <v>0</v>
      </c>
      <c r="AN165">
        <v>0</v>
      </c>
      <c r="AO165">
        <v>0</v>
      </c>
      <c r="AP165">
        <v>0</v>
      </c>
      <c r="AQ165">
        <v>0</v>
      </c>
      <c r="AR165">
        <v>0</v>
      </c>
    </row>
    <row r="166" spans="15:52" x14ac:dyDescent="0.25">
      <c r="AC166">
        <v>0</v>
      </c>
      <c r="AD166">
        <v>0</v>
      </c>
      <c r="AE166">
        <v>7.1428571428571425E-2</v>
      </c>
      <c r="AF166">
        <v>7.1428571428571425E-2</v>
      </c>
      <c r="AG166">
        <v>0</v>
      </c>
      <c r="AH166">
        <v>0</v>
      </c>
      <c r="AI166">
        <v>5.5555555555555552E-2</v>
      </c>
      <c r="AJ166">
        <v>5.5555555555555552E-2</v>
      </c>
      <c r="AK166">
        <v>0.1111111111111111</v>
      </c>
      <c r="AL166">
        <v>0.22222222222222221</v>
      </c>
      <c r="AM166">
        <v>0</v>
      </c>
      <c r="AN166">
        <v>0.25</v>
      </c>
      <c r="AO166">
        <v>0</v>
      </c>
      <c r="AP166">
        <v>0</v>
      </c>
      <c r="AQ166">
        <v>0</v>
      </c>
      <c r="AR166">
        <v>0</v>
      </c>
    </row>
    <row r="167" spans="15:52" x14ac:dyDescent="0.25">
      <c r="AC167">
        <v>0</v>
      </c>
      <c r="AD167">
        <v>0</v>
      </c>
      <c r="AE167">
        <v>0</v>
      </c>
      <c r="AF167">
        <v>0</v>
      </c>
      <c r="AG167">
        <v>0</v>
      </c>
      <c r="AH167">
        <v>0</v>
      </c>
      <c r="AI167">
        <v>4.3478260869565216E-2</v>
      </c>
      <c r="AJ167">
        <v>4.3478260869565216E-2</v>
      </c>
      <c r="AK167">
        <v>8.6956521739130432E-2</v>
      </c>
      <c r="AL167">
        <v>4.3478260869565216E-2</v>
      </c>
      <c r="AM167">
        <v>4.3478260869565216E-2</v>
      </c>
      <c r="AN167">
        <v>4.3478260869565216E-2</v>
      </c>
      <c r="AO167">
        <v>0.17391304347826086</v>
      </c>
      <c r="AP167">
        <v>0.13043478260869565</v>
      </c>
      <c r="AQ167">
        <v>0.17391304347826086</v>
      </c>
      <c r="AR167">
        <v>0.21739130434782608</v>
      </c>
      <c r="AS167">
        <v>0</v>
      </c>
      <c r="AT167">
        <v>0</v>
      </c>
      <c r="AU167">
        <v>1</v>
      </c>
      <c r="AV167">
        <v>0</v>
      </c>
    </row>
    <row r="168" spans="15:52" x14ac:dyDescent="0.25">
      <c r="AI168">
        <v>4.5454545454545456E-2</v>
      </c>
      <c r="AJ168">
        <v>4.5454545454545456E-2</v>
      </c>
      <c r="AK168">
        <v>4.5454545454545456E-2</v>
      </c>
      <c r="AL168">
        <v>0.18181818181818182</v>
      </c>
      <c r="AM168">
        <v>3.4482758620689655E-2</v>
      </c>
      <c r="AN168">
        <v>7.1428571428571425E-2</v>
      </c>
      <c r="AO168">
        <v>6.8965517241379309E-2</v>
      </c>
      <c r="AP168">
        <v>0.1111111111111111</v>
      </c>
      <c r="AQ168">
        <v>0.17857142857142858</v>
      </c>
      <c r="AR168">
        <v>0.2413793103448276</v>
      </c>
      <c r="AS168">
        <v>0</v>
      </c>
      <c r="AT168">
        <v>0</v>
      </c>
      <c r="AU168">
        <v>0.14285714285714285</v>
      </c>
      <c r="AV168">
        <v>0.14285714285714285</v>
      </c>
    </row>
    <row r="169" spans="15:52" x14ac:dyDescent="0.25">
      <c r="AI169">
        <v>0.125</v>
      </c>
      <c r="AJ169">
        <v>0</v>
      </c>
      <c r="AK169">
        <v>0.13333333333333333</v>
      </c>
      <c r="AL169">
        <v>0.25</v>
      </c>
      <c r="AM169">
        <v>5.8823529411764705E-2</v>
      </c>
      <c r="AN169">
        <v>0.11764705882352941</v>
      </c>
      <c r="AO169">
        <v>0.29411764705882354</v>
      </c>
      <c r="AP169">
        <v>0.35294117647058826</v>
      </c>
      <c r="AQ169">
        <v>0.29411764705882354</v>
      </c>
      <c r="AR169">
        <v>0.4375</v>
      </c>
      <c r="AS169">
        <v>0</v>
      </c>
      <c r="AT169">
        <v>0</v>
      </c>
      <c r="AU169">
        <v>0</v>
      </c>
      <c r="AV169">
        <v>0</v>
      </c>
    </row>
    <row r="170" spans="15:52" x14ac:dyDescent="0.25">
      <c r="Y170">
        <v>0</v>
      </c>
      <c r="Z170">
        <v>0</v>
      </c>
      <c r="AA170">
        <v>0</v>
      </c>
      <c r="AB170">
        <v>0</v>
      </c>
      <c r="AC170">
        <v>0</v>
      </c>
      <c r="AD170">
        <v>0</v>
      </c>
      <c r="AE170">
        <v>0</v>
      </c>
      <c r="AF170">
        <v>0</v>
      </c>
      <c r="AG170">
        <v>0</v>
      </c>
      <c r="AH170">
        <v>0</v>
      </c>
      <c r="AI170">
        <v>0.1111111111111111</v>
      </c>
      <c r="AJ170">
        <v>0.1111111111111111</v>
      </c>
      <c r="AK170">
        <v>0.1111111111111111</v>
      </c>
      <c r="AL170">
        <v>0.1111111111111111</v>
      </c>
      <c r="AM170">
        <v>0.18181818181818182</v>
      </c>
      <c r="AN170">
        <v>0</v>
      </c>
      <c r="AO170">
        <v>0.18181818181818182</v>
      </c>
      <c r="AP170">
        <v>9.0909090909090912E-2</v>
      </c>
      <c r="AQ170">
        <v>8.3333333333333329E-2</v>
      </c>
      <c r="AR170">
        <v>0.16666666666666666</v>
      </c>
      <c r="AS170">
        <v>0</v>
      </c>
      <c r="AT170">
        <v>0</v>
      </c>
      <c r="AU170">
        <v>0</v>
      </c>
      <c r="AV170">
        <v>0</v>
      </c>
      <c r="AW170">
        <v>0</v>
      </c>
      <c r="AX170">
        <v>0</v>
      </c>
      <c r="AY170">
        <v>1</v>
      </c>
      <c r="AZ170">
        <v>0</v>
      </c>
    </row>
    <row r="171" spans="15:52" x14ac:dyDescent="0.25">
      <c r="O171">
        <v>0</v>
      </c>
      <c r="P171">
        <v>0</v>
      </c>
      <c r="Q171">
        <v>0</v>
      </c>
      <c r="R171">
        <v>0</v>
      </c>
      <c r="S171">
        <v>0</v>
      </c>
      <c r="T171">
        <v>0.5</v>
      </c>
      <c r="U171">
        <v>0</v>
      </c>
      <c r="V171">
        <v>0</v>
      </c>
      <c r="W171">
        <v>0.5</v>
      </c>
      <c r="X171">
        <v>0.25</v>
      </c>
      <c r="Y171">
        <v>1</v>
      </c>
      <c r="Z171">
        <v>0</v>
      </c>
      <c r="AI171">
        <v>0</v>
      </c>
      <c r="AJ171">
        <v>0.125</v>
      </c>
      <c r="AK171">
        <v>6.25E-2</v>
      </c>
      <c r="AL171">
        <v>6.6666666666666666E-2</v>
      </c>
      <c r="AM171">
        <v>5.2631578947368418E-2</v>
      </c>
      <c r="AN171">
        <v>5.2631578947368418E-2</v>
      </c>
      <c r="AO171">
        <v>0.26315789473684209</v>
      </c>
      <c r="AP171">
        <v>0.15789473684210525</v>
      </c>
      <c r="AQ171">
        <v>0.21052631578947367</v>
      </c>
      <c r="AR171">
        <v>0.15789473684210525</v>
      </c>
      <c r="AS171">
        <v>0</v>
      </c>
      <c r="AT171">
        <v>0.33333333333333331</v>
      </c>
      <c r="AU171">
        <v>0</v>
      </c>
      <c r="AV171">
        <v>0</v>
      </c>
    </row>
    <row r="172" spans="15:52" x14ac:dyDescent="0.25">
      <c r="O172">
        <v>0</v>
      </c>
      <c r="P172">
        <v>0</v>
      </c>
      <c r="Q172">
        <v>0</v>
      </c>
      <c r="R172">
        <v>1</v>
      </c>
      <c r="S172">
        <v>0</v>
      </c>
      <c r="T172">
        <v>0</v>
      </c>
      <c r="U172">
        <v>1</v>
      </c>
      <c r="V172">
        <v>0</v>
      </c>
      <c r="W172">
        <v>1</v>
      </c>
      <c r="X172">
        <v>1</v>
      </c>
      <c r="Y172">
        <v>1</v>
      </c>
      <c r="Z172">
        <v>1</v>
      </c>
      <c r="AA172">
        <v>1</v>
      </c>
      <c r="AB172">
        <v>1</v>
      </c>
      <c r="AC172">
        <v>1</v>
      </c>
      <c r="AD172">
        <v>1</v>
      </c>
      <c r="AE172">
        <v>1</v>
      </c>
      <c r="AF172">
        <v>1</v>
      </c>
      <c r="AG172">
        <v>1</v>
      </c>
      <c r="AH172">
        <v>1</v>
      </c>
      <c r="AI172">
        <v>4.1666666666666664E-2</v>
      </c>
      <c r="AJ172">
        <v>0</v>
      </c>
      <c r="AK172">
        <v>4.1666666666666664E-2</v>
      </c>
      <c r="AL172">
        <v>8.3333333333333329E-2</v>
      </c>
      <c r="AM172">
        <v>4.1666666666666664E-2</v>
      </c>
      <c r="AN172">
        <v>0</v>
      </c>
      <c r="AO172">
        <v>0.16666666666666666</v>
      </c>
      <c r="AP172">
        <v>0.125</v>
      </c>
      <c r="AQ172">
        <v>0.125</v>
      </c>
      <c r="AR172">
        <v>0.20833333333333334</v>
      </c>
    </row>
    <row r="173" spans="15:52" x14ac:dyDescent="0.25">
      <c r="O173">
        <v>0</v>
      </c>
      <c r="P173">
        <v>0</v>
      </c>
      <c r="Q173">
        <v>0</v>
      </c>
      <c r="R173">
        <v>0</v>
      </c>
      <c r="S173">
        <v>0</v>
      </c>
      <c r="T173">
        <v>0</v>
      </c>
      <c r="U173">
        <v>0</v>
      </c>
      <c r="V173">
        <v>0</v>
      </c>
      <c r="W173">
        <v>0</v>
      </c>
      <c r="X173">
        <v>1</v>
      </c>
      <c r="AC173">
        <v>0</v>
      </c>
      <c r="AD173">
        <v>0</v>
      </c>
      <c r="AE173">
        <v>0</v>
      </c>
      <c r="AF173">
        <v>0</v>
      </c>
      <c r="AG173">
        <v>0</v>
      </c>
      <c r="AH173">
        <v>0</v>
      </c>
      <c r="AI173">
        <v>0</v>
      </c>
      <c r="AJ173">
        <v>0</v>
      </c>
      <c r="AK173">
        <v>0</v>
      </c>
      <c r="AL173">
        <v>0</v>
      </c>
      <c r="AM173">
        <v>0</v>
      </c>
      <c r="AN173">
        <v>0</v>
      </c>
      <c r="AO173">
        <v>0</v>
      </c>
      <c r="AP173">
        <v>9.5238095238095233E-2</v>
      </c>
      <c r="AQ173">
        <v>0.15</v>
      </c>
      <c r="AR173">
        <v>9.5238095238095233E-2</v>
      </c>
      <c r="AS173">
        <v>0.15789473684210525</v>
      </c>
      <c r="AT173">
        <v>0.15789473684210525</v>
      </c>
      <c r="AU173">
        <v>0.10526315789473684</v>
      </c>
      <c r="AV173">
        <v>0.21052631578947367</v>
      </c>
    </row>
    <row r="174" spans="15:52" x14ac:dyDescent="0.25">
      <c r="Q174">
        <v>0</v>
      </c>
      <c r="R174">
        <v>0</v>
      </c>
      <c r="S174">
        <v>0</v>
      </c>
      <c r="T174">
        <v>0.5</v>
      </c>
      <c r="U174">
        <v>0</v>
      </c>
      <c r="V174">
        <v>0</v>
      </c>
      <c r="W174">
        <v>0</v>
      </c>
      <c r="X174">
        <v>0</v>
      </c>
      <c r="Y174">
        <v>0.66666666666666663</v>
      </c>
      <c r="Z174">
        <v>0.33333333333333331</v>
      </c>
      <c r="AA174">
        <v>0</v>
      </c>
      <c r="AB174">
        <v>0</v>
      </c>
      <c r="AC174">
        <v>0</v>
      </c>
      <c r="AD174">
        <v>0</v>
      </c>
      <c r="AE174">
        <v>0</v>
      </c>
      <c r="AF174">
        <v>0</v>
      </c>
      <c r="AG174">
        <v>0</v>
      </c>
      <c r="AH174">
        <v>0</v>
      </c>
      <c r="AI174">
        <v>0.5</v>
      </c>
      <c r="AJ174">
        <v>0</v>
      </c>
      <c r="AK174">
        <v>0.5</v>
      </c>
      <c r="AL174">
        <v>0</v>
      </c>
      <c r="AM174">
        <v>3.7735849056603772E-2</v>
      </c>
      <c r="AN174">
        <v>1.8867924528301886E-2</v>
      </c>
      <c r="AO174">
        <v>7.5471698113207544E-2</v>
      </c>
      <c r="AP174">
        <v>5.6603773584905662E-2</v>
      </c>
      <c r="AQ174">
        <v>7.8431372549019607E-2</v>
      </c>
      <c r="AR174">
        <v>0.13207547169811321</v>
      </c>
      <c r="AS174">
        <v>9.8039215686274508E-2</v>
      </c>
      <c r="AT174">
        <v>0.1</v>
      </c>
      <c r="AU174">
        <v>0.16</v>
      </c>
      <c r="AV174">
        <v>0.23529411764705882</v>
      </c>
    </row>
    <row r="175" spans="15:52" x14ac:dyDescent="0.25">
      <c r="Q175">
        <v>0</v>
      </c>
      <c r="R175">
        <v>0</v>
      </c>
      <c r="S175">
        <v>0</v>
      </c>
      <c r="T175">
        <v>0</v>
      </c>
      <c r="U175">
        <v>0</v>
      </c>
      <c r="V175">
        <v>0</v>
      </c>
      <c r="W175">
        <v>0</v>
      </c>
      <c r="X175">
        <v>0</v>
      </c>
      <c r="Y175">
        <v>0.33333333333333331</v>
      </c>
      <c r="Z175">
        <v>0</v>
      </c>
      <c r="AC175">
        <v>0</v>
      </c>
      <c r="AD175">
        <v>0</v>
      </c>
      <c r="AE175">
        <v>0</v>
      </c>
      <c r="AF175">
        <v>0</v>
      </c>
      <c r="AG175">
        <v>0</v>
      </c>
      <c r="AH175">
        <v>0</v>
      </c>
      <c r="AI175">
        <v>0</v>
      </c>
      <c r="AJ175">
        <v>0</v>
      </c>
      <c r="AK175">
        <v>0</v>
      </c>
      <c r="AL175">
        <v>0</v>
      </c>
      <c r="AM175">
        <v>0</v>
      </c>
      <c r="AN175">
        <v>0</v>
      </c>
      <c r="AO175">
        <v>5.5555555555555552E-2</v>
      </c>
      <c r="AP175">
        <v>0</v>
      </c>
      <c r="AQ175">
        <v>0.1111111111111111</v>
      </c>
      <c r="AR175">
        <v>5.5555555555555552E-2</v>
      </c>
      <c r="AS175">
        <v>0.1111111111111111</v>
      </c>
      <c r="AT175">
        <v>0.1111111111111111</v>
      </c>
      <c r="AU175">
        <v>0.16666666666666666</v>
      </c>
      <c r="AV175">
        <v>0.27777777777777779</v>
      </c>
    </row>
    <row r="176" spans="15:52" x14ac:dyDescent="0.25">
      <c r="Q176">
        <v>0</v>
      </c>
      <c r="R176">
        <v>0</v>
      </c>
      <c r="S176">
        <v>0</v>
      </c>
      <c r="T176">
        <v>0</v>
      </c>
      <c r="U176">
        <v>0</v>
      </c>
      <c r="V176">
        <v>0</v>
      </c>
      <c r="W176">
        <v>0.33333333333333331</v>
      </c>
      <c r="X176">
        <v>0</v>
      </c>
      <c r="Y176">
        <v>0</v>
      </c>
      <c r="Z176">
        <v>0.33333333333333331</v>
      </c>
      <c r="AM176">
        <v>0</v>
      </c>
      <c r="AN176">
        <v>4.1666666666666664E-2</v>
      </c>
      <c r="AO176">
        <v>4.1666666666666664E-2</v>
      </c>
      <c r="AP176">
        <v>4.1666666666666664E-2</v>
      </c>
      <c r="AQ176">
        <v>4.1666666666666664E-2</v>
      </c>
      <c r="AR176">
        <v>4.1666666666666664E-2</v>
      </c>
      <c r="AS176">
        <v>4.1666666666666664E-2</v>
      </c>
      <c r="AT176">
        <v>0.125</v>
      </c>
      <c r="AU176">
        <v>0.125</v>
      </c>
      <c r="AV176">
        <v>0.20833333333333334</v>
      </c>
    </row>
    <row r="177" spans="15:54" x14ac:dyDescent="0.25">
      <c r="O177">
        <v>0</v>
      </c>
      <c r="P177">
        <v>0</v>
      </c>
      <c r="Q177">
        <v>0</v>
      </c>
      <c r="R177">
        <v>0</v>
      </c>
      <c r="S177">
        <v>0</v>
      </c>
      <c r="T177">
        <v>1</v>
      </c>
      <c r="U177">
        <v>0</v>
      </c>
      <c r="V177">
        <v>0</v>
      </c>
      <c r="W177">
        <v>1</v>
      </c>
      <c r="X177">
        <v>1</v>
      </c>
      <c r="AM177">
        <v>0</v>
      </c>
      <c r="AN177">
        <v>5.2631578947368418E-2</v>
      </c>
      <c r="AO177">
        <v>0</v>
      </c>
      <c r="AP177">
        <v>0</v>
      </c>
      <c r="AQ177">
        <v>5.2631578947368418E-2</v>
      </c>
      <c r="AR177">
        <v>0</v>
      </c>
      <c r="AS177">
        <v>5.2631578947368418E-2</v>
      </c>
      <c r="AT177">
        <v>0.10526315789473684</v>
      </c>
      <c r="AU177">
        <v>0.26315789473684209</v>
      </c>
      <c r="AV177">
        <v>0.21052631578947367</v>
      </c>
    </row>
    <row r="178" spans="15:54" x14ac:dyDescent="0.25">
      <c r="O178">
        <v>0</v>
      </c>
      <c r="P178">
        <v>0</v>
      </c>
      <c r="Q178">
        <v>0</v>
      </c>
      <c r="R178">
        <v>0</v>
      </c>
      <c r="S178">
        <v>0</v>
      </c>
      <c r="T178">
        <v>0</v>
      </c>
      <c r="U178">
        <v>0</v>
      </c>
      <c r="V178">
        <v>0</v>
      </c>
      <c r="W178">
        <v>1</v>
      </c>
      <c r="X178">
        <v>0</v>
      </c>
      <c r="Y178">
        <v>0</v>
      </c>
      <c r="Z178">
        <v>0</v>
      </c>
      <c r="AA178">
        <v>0</v>
      </c>
      <c r="AB178">
        <v>0</v>
      </c>
      <c r="AC178">
        <v>0</v>
      </c>
      <c r="AD178">
        <v>0</v>
      </c>
      <c r="AE178">
        <v>1</v>
      </c>
      <c r="AF178">
        <v>1</v>
      </c>
      <c r="AG178">
        <v>1</v>
      </c>
      <c r="AH178">
        <v>1</v>
      </c>
      <c r="AM178">
        <v>0.1</v>
      </c>
      <c r="AN178">
        <v>0</v>
      </c>
      <c r="AO178">
        <v>0.1</v>
      </c>
      <c r="AP178">
        <v>0.05</v>
      </c>
      <c r="AQ178">
        <v>0.1</v>
      </c>
      <c r="AR178">
        <v>0.05</v>
      </c>
      <c r="AS178">
        <v>0.15</v>
      </c>
      <c r="AT178">
        <v>0.15</v>
      </c>
      <c r="AU178">
        <v>0.2</v>
      </c>
      <c r="AV178">
        <v>0.3</v>
      </c>
    </row>
    <row r="179" spans="15:54" x14ac:dyDescent="0.25">
      <c r="AM179">
        <v>0</v>
      </c>
      <c r="AN179">
        <v>5.2631578947368418E-2</v>
      </c>
      <c r="AO179">
        <v>5.2631578947368418E-2</v>
      </c>
      <c r="AP179">
        <v>5.2631578947368418E-2</v>
      </c>
      <c r="AQ179">
        <v>0.05</v>
      </c>
      <c r="AR179">
        <v>4.7619047619047616E-2</v>
      </c>
      <c r="AS179">
        <v>0</v>
      </c>
      <c r="AT179">
        <v>4.7619047619047616E-2</v>
      </c>
      <c r="AU179">
        <v>0.19047619047619047</v>
      </c>
      <c r="AV179">
        <v>0.19047619047619047</v>
      </c>
      <c r="AW179">
        <v>0.5</v>
      </c>
      <c r="AX179">
        <v>0</v>
      </c>
      <c r="AY179">
        <v>0</v>
      </c>
      <c r="AZ179">
        <v>0</v>
      </c>
    </row>
    <row r="180" spans="15:54" x14ac:dyDescent="0.25">
      <c r="Q180">
        <v>0</v>
      </c>
      <c r="R180">
        <v>0</v>
      </c>
      <c r="S180">
        <v>0</v>
      </c>
      <c r="T180">
        <v>0.5</v>
      </c>
      <c r="U180">
        <v>0</v>
      </c>
      <c r="V180">
        <v>0.5</v>
      </c>
      <c r="W180">
        <v>0.5</v>
      </c>
      <c r="X180">
        <v>0</v>
      </c>
      <c r="Y180">
        <v>0.33333333333333331</v>
      </c>
      <c r="Z180">
        <v>0.66666666666666663</v>
      </c>
      <c r="AA180">
        <v>0</v>
      </c>
      <c r="AB180">
        <v>0</v>
      </c>
      <c r="AC180">
        <v>0</v>
      </c>
      <c r="AD180">
        <v>0</v>
      </c>
      <c r="AE180">
        <v>0</v>
      </c>
      <c r="AF180">
        <v>0</v>
      </c>
      <c r="AG180">
        <v>0</v>
      </c>
      <c r="AH180">
        <v>0</v>
      </c>
      <c r="AM180">
        <v>7.1428571428571425E-2</v>
      </c>
      <c r="AN180">
        <v>7.1428571428571425E-2</v>
      </c>
      <c r="AO180">
        <v>0.14285714285714285</v>
      </c>
      <c r="AP180">
        <v>7.1428571428571425E-2</v>
      </c>
      <c r="AQ180">
        <v>7.1428571428571425E-2</v>
      </c>
      <c r="AR180">
        <v>0.14285714285714285</v>
      </c>
      <c r="AS180">
        <v>0.14285714285714285</v>
      </c>
      <c r="AT180">
        <v>0.14285714285714285</v>
      </c>
      <c r="AU180">
        <v>0.21428571428571427</v>
      </c>
      <c r="AV180">
        <v>0.21428571428571427</v>
      </c>
    </row>
    <row r="181" spans="15:54" x14ac:dyDescent="0.25">
      <c r="AM181">
        <v>0</v>
      </c>
      <c r="AN181">
        <v>0</v>
      </c>
      <c r="AO181">
        <v>0</v>
      </c>
      <c r="AP181">
        <v>0.125</v>
      </c>
      <c r="AQ181">
        <v>5.2631578947368418E-2</v>
      </c>
      <c r="AR181">
        <v>5.2631578947368418E-2</v>
      </c>
      <c r="AS181">
        <v>0.15789473684210525</v>
      </c>
      <c r="AT181">
        <v>5.5555555555555552E-2</v>
      </c>
      <c r="AU181">
        <v>0.21052631578947367</v>
      </c>
      <c r="AV181">
        <v>0.15789473684210525</v>
      </c>
      <c r="AW181">
        <v>0</v>
      </c>
      <c r="AX181">
        <v>0</v>
      </c>
      <c r="AY181">
        <v>0</v>
      </c>
      <c r="AZ181">
        <v>0</v>
      </c>
    </row>
    <row r="182" spans="15:54" x14ac:dyDescent="0.25">
      <c r="Y182">
        <v>0</v>
      </c>
      <c r="Z182">
        <v>0</v>
      </c>
      <c r="AA182">
        <v>0</v>
      </c>
      <c r="AB182">
        <v>0</v>
      </c>
      <c r="AC182">
        <v>0</v>
      </c>
      <c r="AD182">
        <v>0</v>
      </c>
      <c r="AE182">
        <v>0</v>
      </c>
      <c r="AF182">
        <v>0</v>
      </c>
      <c r="AG182">
        <v>0</v>
      </c>
      <c r="AH182">
        <v>0</v>
      </c>
      <c r="AM182">
        <v>0.15384615384615385</v>
      </c>
      <c r="AN182">
        <v>7.6923076923076927E-2</v>
      </c>
      <c r="AO182">
        <v>0.23076923076923078</v>
      </c>
      <c r="AP182">
        <v>7.6923076923076927E-2</v>
      </c>
      <c r="AQ182">
        <v>0.14285714285714285</v>
      </c>
      <c r="AR182">
        <v>7.1428571428571425E-2</v>
      </c>
      <c r="AS182">
        <v>0.14285714285714285</v>
      </c>
      <c r="AT182">
        <v>7.1428571428571425E-2</v>
      </c>
      <c r="AU182">
        <v>0.42857142857142855</v>
      </c>
      <c r="AV182">
        <v>0.14285714285714285</v>
      </c>
      <c r="AW182">
        <v>1</v>
      </c>
      <c r="AX182">
        <v>1</v>
      </c>
      <c r="AY182">
        <v>1</v>
      </c>
      <c r="AZ182">
        <v>0</v>
      </c>
    </row>
    <row r="183" spans="15:54" x14ac:dyDescent="0.25">
      <c r="Y183">
        <v>0</v>
      </c>
      <c r="Z183">
        <v>0</v>
      </c>
      <c r="AA183">
        <v>0</v>
      </c>
      <c r="AB183">
        <v>0</v>
      </c>
      <c r="AC183">
        <v>0</v>
      </c>
      <c r="AD183">
        <v>0</v>
      </c>
      <c r="AE183">
        <v>0</v>
      </c>
      <c r="AF183">
        <v>0</v>
      </c>
      <c r="AG183">
        <v>0</v>
      </c>
      <c r="AH183">
        <v>0</v>
      </c>
      <c r="AM183">
        <v>0</v>
      </c>
      <c r="AN183">
        <v>0</v>
      </c>
      <c r="AO183">
        <v>0</v>
      </c>
      <c r="AP183">
        <v>0</v>
      </c>
      <c r="AQ183">
        <v>0</v>
      </c>
      <c r="AR183">
        <v>0</v>
      </c>
      <c r="AS183">
        <v>0</v>
      </c>
      <c r="AT183">
        <v>0</v>
      </c>
      <c r="AU183">
        <v>8.3333333333333329E-2</v>
      </c>
      <c r="AV183">
        <v>0.16666666666666666</v>
      </c>
      <c r="AW183">
        <v>0</v>
      </c>
      <c r="AX183">
        <v>0</v>
      </c>
      <c r="AY183">
        <v>0.5</v>
      </c>
      <c r="AZ183">
        <v>0</v>
      </c>
    </row>
    <row r="184" spans="15:54" x14ac:dyDescent="0.25">
      <c r="O184">
        <v>0</v>
      </c>
      <c r="P184">
        <v>0</v>
      </c>
      <c r="Q184">
        <v>0</v>
      </c>
      <c r="R184">
        <v>0</v>
      </c>
      <c r="S184">
        <v>0</v>
      </c>
      <c r="T184">
        <v>0.5</v>
      </c>
      <c r="U184">
        <v>0.5</v>
      </c>
      <c r="V184">
        <v>0</v>
      </c>
      <c r="W184">
        <v>0</v>
      </c>
      <c r="X184">
        <v>0</v>
      </c>
      <c r="Y184">
        <v>0</v>
      </c>
      <c r="Z184">
        <v>0</v>
      </c>
      <c r="AA184">
        <v>0</v>
      </c>
      <c r="AB184">
        <v>0</v>
      </c>
      <c r="AC184">
        <v>0.5</v>
      </c>
      <c r="AD184">
        <v>0</v>
      </c>
      <c r="AE184">
        <v>0</v>
      </c>
      <c r="AF184">
        <v>0</v>
      </c>
      <c r="AG184">
        <v>0</v>
      </c>
      <c r="AH184">
        <v>0</v>
      </c>
      <c r="AM184">
        <v>0</v>
      </c>
      <c r="AN184">
        <v>0</v>
      </c>
      <c r="AO184">
        <v>4.3478260869565216E-2</v>
      </c>
      <c r="AP184">
        <v>0</v>
      </c>
      <c r="AQ184">
        <v>0.04</v>
      </c>
      <c r="AR184">
        <v>0.04</v>
      </c>
      <c r="AS184">
        <v>0.04</v>
      </c>
      <c r="AT184">
        <v>0.08</v>
      </c>
      <c r="AU184">
        <v>0.12</v>
      </c>
      <c r="AV184">
        <v>0.12</v>
      </c>
      <c r="AW184">
        <v>0</v>
      </c>
      <c r="AX184">
        <v>0</v>
      </c>
      <c r="AY184">
        <v>0</v>
      </c>
      <c r="AZ184">
        <v>0</v>
      </c>
    </row>
    <row r="185" spans="15:54" x14ac:dyDescent="0.25">
      <c r="AC185">
        <v>0</v>
      </c>
      <c r="AD185">
        <v>0.5</v>
      </c>
      <c r="AE185">
        <v>0.5</v>
      </c>
      <c r="AF185">
        <v>0.5</v>
      </c>
      <c r="AG185">
        <v>0</v>
      </c>
      <c r="AH185">
        <v>0</v>
      </c>
      <c r="AI185">
        <v>0.5</v>
      </c>
      <c r="AJ185">
        <v>0.5</v>
      </c>
      <c r="AK185">
        <v>0.5</v>
      </c>
      <c r="AL185">
        <v>0</v>
      </c>
      <c r="AQ185">
        <v>0</v>
      </c>
      <c r="AR185">
        <v>0</v>
      </c>
      <c r="AS185">
        <v>0</v>
      </c>
      <c r="AT185">
        <v>0</v>
      </c>
      <c r="AU185">
        <v>0.3</v>
      </c>
      <c r="AV185">
        <v>0.2</v>
      </c>
      <c r="AW185">
        <v>0</v>
      </c>
      <c r="AX185">
        <v>0.1</v>
      </c>
      <c r="AY185">
        <v>0.6</v>
      </c>
      <c r="AZ185">
        <v>0.4</v>
      </c>
    </row>
    <row r="186" spans="15:54" x14ac:dyDescent="0.25">
      <c r="Q186">
        <v>0</v>
      </c>
      <c r="R186">
        <v>0</v>
      </c>
      <c r="S186">
        <v>0</v>
      </c>
      <c r="T186">
        <v>1</v>
      </c>
      <c r="U186">
        <v>0</v>
      </c>
      <c r="V186">
        <v>0</v>
      </c>
      <c r="W186">
        <v>1</v>
      </c>
      <c r="X186">
        <v>0</v>
      </c>
      <c r="Y186">
        <v>1</v>
      </c>
      <c r="Z186">
        <v>1</v>
      </c>
      <c r="AQ186">
        <v>0</v>
      </c>
      <c r="AR186">
        <v>0</v>
      </c>
      <c r="AS186">
        <v>0</v>
      </c>
      <c r="AT186">
        <v>0</v>
      </c>
      <c r="AU186">
        <v>2.5000000000000001E-2</v>
      </c>
      <c r="AV186">
        <v>7.4999999999999997E-2</v>
      </c>
      <c r="AW186">
        <v>0.12820512820512819</v>
      </c>
      <c r="AX186">
        <v>0.05</v>
      </c>
      <c r="AY186">
        <v>0.27500000000000002</v>
      </c>
      <c r="AZ186">
        <v>0.17499999999999999</v>
      </c>
    </row>
    <row r="187" spans="15:54" x14ac:dyDescent="0.25">
      <c r="AQ187">
        <v>0</v>
      </c>
      <c r="AR187">
        <v>0.04</v>
      </c>
      <c r="AS187">
        <v>0.04</v>
      </c>
      <c r="AT187">
        <v>0.04</v>
      </c>
      <c r="AU187">
        <v>0</v>
      </c>
      <c r="AV187">
        <v>0.16</v>
      </c>
      <c r="AW187">
        <v>0.16</v>
      </c>
      <c r="AX187">
        <v>0.2</v>
      </c>
      <c r="AY187">
        <v>0.4</v>
      </c>
      <c r="AZ187">
        <v>0.29166666666666669</v>
      </c>
    </row>
    <row r="188" spans="15:54" x14ac:dyDescent="0.25">
      <c r="AQ188">
        <v>7.1428571428571425E-2</v>
      </c>
      <c r="AR188">
        <v>0</v>
      </c>
      <c r="AS188">
        <v>0</v>
      </c>
      <c r="AT188">
        <v>0</v>
      </c>
      <c r="AU188">
        <v>0.14285714285714285</v>
      </c>
      <c r="AV188">
        <v>7.1428571428571425E-2</v>
      </c>
      <c r="AW188">
        <v>0.2857142857142857</v>
      </c>
      <c r="AX188">
        <v>7.1428571428571425E-2</v>
      </c>
      <c r="AY188">
        <v>0.5</v>
      </c>
      <c r="AZ188">
        <v>0</v>
      </c>
    </row>
    <row r="189" spans="15:54" x14ac:dyDescent="0.25">
      <c r="Y189">
        <v>1</v>
      </c>
      <c r="Z189">
        <v>1</v>
      </c>
      <c r="AA189">
        <v>1</v>
      </c>
      <c r="AB189">
        <v>1</v>
      </c>
      <c r="AC189">
        <v>1</v>
      </c>
      <c r="AD189">
        <v>1</v>
      </c>
      <c r="AE189">
        <v>1</v>
      </c>
      <c r="AF189">
        <v>1</v>
      </c>
      <c r="AG189">
        <v>1</v>
      </c>
      <c r="AH189">
        <v>1</v>
      </c>
      <c r="AQ189">
        <v>0</v>
      </c>
      <c r="AR189">
        <v>0</v>
      </c>
      <c r="AS189">
        <v>7.1428571428571425E-2</v>
      </c>
      <c r="AT189">
        <v>7.1428571428571425E-2</v>
      </c>
      <c r="AU189">
        <v>0.14285714285714285</v>
      </c>
      <c r="AV189">
        <v>7.1428571428571425E-2</v>
      </c>
      <c r="AW189">
        <v>0.21428571428571427</v>
      </c>
      <c r="AX189">
        <v>7.1428571428571425E-2</v>
      </c>
      <c r="AY189">
        <v>0.23076923076923078</v>
      </c>
      <c r="AZ189">
        <v>0.14285714285714285</v>
      </c>
    </row>
    <row r="190" spans="15:54" x14ac:dyDescent="0.25">
      <c r="T190">
        <v>0</v>
      </c>
      <c r="U190">
        <v>0</v>
      </c>
      <c r="V190">
        <v>0</v>
      </c>
      <c r="W190">
        <v>0</v>
      </c>
      <c r="X190">
        <v>0</v>
      </c>
      <c r="Y190">
        <v>0</v>
      </c>
      <c r="Z190">
        <v>0</v>
      </c>
      <c r="AA190">
        <v>0</v>
      </c>
      <c r="AB190">
        <v>0</v>
      </c>
      <c r="AC190">
        <v>0</v>
      </c>
      <c r="AQ190">
        <v>5.5555555555555552E-2</v>
      </c>
      <c r="AR190">
        <v>5.2631578947368418E-2</v>
      </c>
      <c r="AS190">
        <v>5.2631578947368418E-2</v>
      </c>
      <c r="AT190">
        <v>5.2631578947368418E-2</v>
      </c>
      <c r="AU190">
        <v>0.10526315789473684</v>
      </c>
      <c r="AV190">
        <v>0.11764705882352941</v>
      </c>
      <c r="AW190">
        <v>5.2631578947368418E-2</v>
      </c>
      <c r="AX190">
        <v>0.15789473684210525</v>
      </c>
      <c r="AY190">
        <v>0.26315789473684209</v>
      </c>
      <c r="AZ190">
        <v>0.15789473684210525</v>
      </c>
    </row>
    <row r="191" spans="15:54" x14ac:dyDescent="0.25">
      <c r="AQ191">
        <v>0</v>
      </c>
      <c r="AR191">
        <v>0</v>
      </c>
      <c r="AS191">
        <v>0</v>
      </c>
      <c r="AT191">
        <v>0</v>
      </c>
      <c r="AU191">
        <v>0</v>
      </c>
      <c r="AV191">
        <v>0.18181818181818182</v>
      </c>
      <c r="AW191">
        <v>0.27272727272727271</v>
      </c>
      <c r="AX191">
        <v>0.27272727272727271</v>
      </c>
      <c r="AY191">
        <v>9.0909090909090912E-2</v>
      </c>
      <c r="AZ191">
        <v>9.0909090909090912E-2</v>
      </c>
    </row>
    <row r="192" spans="15:54" x14ac:dyDescent="0.25">
      <c r="AQ192">
        <v>0</v>
      </c>
      <c r="AR192">
        <v>0</v>
      </c>
      <c r="AS192">
        <v>5.8823529411764705E-2</v>
      </c>
      <c r="AT192">
        <v>0</v>
      </c>
      <c r="AU192">
        <v>5.8823529411764705E-2</v>
      </c>
      <c r="AV192">
        <v>5.8823529411764705E-2</v>
      </c>
      <c r="AW192">
        <v>0.11764705882352941</v>
      </c>
      <c r="AX192">
        <v>5.8823529411764705E-2</v>
      </c>
      <c r="AY192">
        <v>0.125</v>
      </c>
      <c r="AZ192">
        <v>5.8823529411764705E-2</v>
      </c>
      <c r="BA192">
        <v>0</v>
      </c>
      <c r="BB192">
        <v>0</v>
      </c>
    </row>
    <row r="193" spans="43:54" x14ac:dyDescent="0.25">
      <c r="AQ193">
        <v>0</v>
      </c>
      <c r="AR193">
        <v>0</v>
      </c>
      <c r="AS193">
        <v>0</v>
      </c>
      <c r="AT193">
        <v>0</v>
      </c>
      <c r="AU193">
        <v>0.1</v>
      </c>
      <c r="AV193">
        <v>0.1</v>
      </c>
      <c r="AW193">
        <v>0</v>
      </c>
      <c r="AX193">
        <v>0.2</v>
      </c>
      <c r="AY193">
        <v>0.2</v>
      </c>
      <c r="AZ193">
        <v>0.3</v>
      </c>
    </row>
    <row r="194" spans="43:54" x14ac:dyDescent="0.25">
      <c r="AQ194">
        <v>9.0909090909090912E-2</v>
      </c>
      <c r="AR194">
        <v>0</v>
      </c>
      <c r="AS194">
        <v>9.0909090909090912E-2</v>
      </c>
      <c r="AT194">
        <v>9.0909090909090912E-2</v>
      </c>
      <c r="AU194">
        <v>0.18181818181818182</v>
      </c>
      <c r="AV194">
        <v>0.18181818181818182</v>
      </c>
      <c r="AW194">
        <v>0.18181818181818182</v>
      </c>
      <c r="AX194">
        <v>0</v>
      </c>
      <c r="AY194">
        <v>9.0909090909090912E-2</v>
      </c>
      <c r="AZ194">
        <v>9.0909090909090912E-2</v>
      </c>
    </row>
    <row r="195" spans="43:54" x14ac:dyDescent="0.25">
      <c r="AQ195">
        <v>0.14285714285714285</v>
      </c>
      <c r="AR195">
        <v>0</v>
      </c>
      <c r="AS195">
        <v>0.14285714285714285</v>
      </c>
      <c r="AT195">
        <v>0.14285714285714285</v>
      </c>
      <c r="AU195">
        <v>0.5714285714285714</v>
      </c>
      <c r="AV195">
        <v>0.42857142857142855</v>
      </c>
      <c r="AW195">
        <v>0.14285714285714285</v>
      </c>
      <c r="AX195">
        <v>0.2857142857142857</v>
      </c>
      <c r="AY195">
        <v>0.2857142857142857</v>
      </c>
      <c r="AZ195">
        <v>0.14285714285714285</v>
      </c>
    </row>
    <row r="196" spans="43:54" x14ac:dyDescent="0.25">
      <c r="AQ196">
        <v>0.125</v>
      </c>
      <c r="AR196">
        <v>0</v>
      </c>
      <c r="AS196">
        <v>0.125</v>
      </c>
      <c r="AT196">
        <v>0</v>
      </c>
      <c r="AU196">
        <v>0.125</v>
      </c>
      <c r="AV196">
        <v>0.14285714285714285</v>
      </c>
      <c r="AW196">
        <v>0.125</v>
      </c>
      <c r="AX196">
        <v>0</v>
      </c>
      <c r="AY196">
        <v>0</v>
      </c>
      <c r="AZ196">
        <v>0</v>
      </c>
    </row>
    <row r="197" spans="43:54" x14ac:dyDescent="0.25">
      <c r="AQ197">
        <v>0</v>
      </c>
      <c r="AR197">
        <v>0</v>
      </c>
      <c r="AS197">
        <v>0</v>
      </c>
      <c r="AT197">
        <v>0</v>
      </c>
      <c r="AU197">
        <v>0</v>
      </c>
      <c r="AV197">
        <v>0</v>
      </c>
      <c r="AW197">
        <v>0</v>
      </c>
      <c r="AX197">
        <v>0</v>
      </c>
      <c r="AY197">
        <v>0</v>
      </c>
      <c r="AZ197">
        <v>0</v>
      </c>
      <c r="BA197">
        <v>0</v>
      </c>
      <c r="BB197">
        <v>0.14285714285714285</v>
      </c>
    </row>
    <row r="198" spans="43:54" x14ac:dyDescent="0.25">
      <c r="AS198">
        <v>3.8461538461538464E-2</v>
      </c>
      <c r="AT198">
        <v>0</v>
      </c>
      <c r="AU198">
        <v>0</v>
      </c>
      <c r="AV198">
        <v>0</v>
      </c>
      <c r="AW198">
        <v>0</v>
      </c>
      <c r="AX198">
        <v>3.8461538461538464E-2</v>
      </c>
      <c r="AY198">
        <v>0</v>
      </c>
      <c r="AZ198">
        <v>3.8461538461538464E-2</v>
      </c>
      <c r="BA198">
        <v>3.8461538461538464E-2</v>
      </c>
      <c r="BB198">
        <v>0.15384615384615385</v>
      </c>
    </row>
    <row r="199" spans="43:54" x14ac:dyDescent="0.25">
      <c r="AS199">
        <v>0</v>
      </c>
      <c r="AT199">
        <v>0</v>
      </c>
      <c r="AU199">
        <v>6.25E-2</v>
      </c>
      <c r="AV199">
        <v>6.25E-2</v>
      </c>
      <c r="AW199">
        <v>6.25E-2</v>
      </c>
      <c r="AX199">
        <v>0</v>
      </c>
      <c r="AY199">
        <v>0</v>
      </c>
      <c r="AZ199">
        <v>0</v>
      </c>
      <c r="BA199">
        <v>0</v>
      </c>
      <c r="BB199">
        <v>0.3125</v>
      </c>
    </row>
    <row r="200" spans="43:54" x14ac:dyDescent="0.25">
      <c r="AS200">
        <v>6.25E-2</v>
      </c>
      <c r="AT200">
        <v>0</v>
      </c>
      <c r="AU200">
        <v>6.25E-2</v>
      </c>
      <c r="AV200">
        <v>0</v>
      </c>
      <c r="AW200">
        <v>6.25E-2</v>
      </c>
      <c r="AX200">
        <v>6.25E-2</v>
      </c>
      <c r="AY200">
        <v>0</v>
      </c>
      <c r="AZ200">
        <v>0</v>
      </c>
      <c r="BA200">
        <v>6.25E-2</v>
      </c>
      <c r="BB200">
        <v>6.25E-2</v>
      </c>
    </row>
    <row r="201" spans="43:54" x14ac:dyDescent="0.25">
      <c r="AS201">
        <v>0</v>
      </c>
      <c r="AT201">
        <v>0</v>
      </c>
      <c r="AU201">
        <v>0.16666666666666666</v>
      </c>
      <c r="AV201">
        <v>0.16666666666666666</v>
      </c>
      <c r="AW201">
        <v>0</v>
      </c>
      <c r="AX201">
        <v>0</v>
      </c>
      <c r="AY201">
        <v>0</v>
      </c>
      <c r="AZ201">
        <v>0</v>
      </c>
      <c r="BA201">
        <v>0.16666666666666666</v>
      </c>
      <c r="BB201">
        <v>0.16666666666666666</v>
      </c>
    </row>
    <row r="202" spans="43:54" x14ac:dyDescent="0.25">
      <c r="AS202">
        <v>0</v>
      </c>
      <c r="AT202">
        <v>0</v>
      </c>
      <c r="AU202">
        <v>0.25</v>
      </c>
      <c r="AV202">
        <v>0.25</v>
      </c>
      <c r="AW202">
        <v>0</v>
      </c>
      <c r="AX202">
        <v>0.25</v>
      </c>
      <c r="AY202">
        <v>0.25</v>
      </c>
      <c r="AZ202">
        <v>0.25</v>
      </c>
      <c r="BA202">
        <v>0.25</v>
      </c>
      <c r="BB202">
        <v>0.25</v>
      </c>
    </row>
    <row r="203" spans="43:54" x14ac:dyDescent="0.25">
      <c r="AS203">
        <v>0.2</v>
      </c>
      <c r="AT203">
        <v>0</v>
      </c>
      <c r="AU203">
        <v>0.2</v>
      </c>
      <c r="AV203">
        <v>0</v>
      </c>
      <c r="AW203">
        <v>0</v>
      </c>
      <c r="AX203">
        <v>0</v>
      </c>
      <c r="AY203">
        <v>0</v>
      </c>
      <c r="AZ203">
        <v>0</v>
      </c>
      <c r="BA203">
        <v>0</v>
      </c>
      <c r="BB203">
        <v>0</v>
      </c>
    </row>
    <row r="204" spans="43:54" x14ac:dyDescent="0.25">
      <c r="AS204">
        <v>0</v>
      </c>
      <c r="AT204">
        <v>0</v>
      </c>
      <c r="AU204">
        <v>0</v>
      </c>
      <c r="AV204">
        <v>0</v>
      </c>
      <c r="AW204">
        <v>0</v>
      </c>
      <c r="AX204">
        <v>0</v>
      </c>
      <c r="AY204">
        <v>0</v>
      </c>
      <c r="AZ204">
        <v>0</v>
      </c>
      <c r="BA204">
        <v>0</v>
      </c>
      <c r="BB204">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8:BB204"/>
  <sheetViews>
    <sheetView topLeftCell="A124" workbookViewId="0">
      <selection activeCell="A139" sqref="A139:XFD204"/>
    </sheetView>
  </sheetViews>
  <sheetFormatPr defaultColWidth="8.85546875" defaultRowHeight="15" x14ac:dyDescent="0.25"/>
  <sheetData>
    <row r="8" spans="15:38" x14ac:dyDescent="0.25">
      <c r="O8">
        <v>2.5000000000000001E-2</v>
      </c>
      <c r="P8">
        <v>2.5000000000000001E-2</v>
      </c>
      <c r="Q8">
        <v>2.5000000000000001E-2</v>
      </c>
      <c r="R8">
        <v>2.5000000000000001E-2</v>
      </c>
      <c r="S8">
        <v>2.5000000000000001E-2</v>
      </c>
      <c r="T8">
        <v>2.5000000000000001E-2</v>
      </c>
      <c r="U8">
        <v>2.5000000000000001E-2</v>
      </c>
      <c r="V8">
        <v>2.5000000000000001E-2</v>
      </c>
      <c r="W8">
        <v>2.5000000000000001E-2</v>
      </c>
      <c r="X8">
        <v>2.5000000000000001E-2</v>
      </c>
    </row>
    <row r="9" spans="15:38" x14ac:dyDescent="0.25">
      <c r="O9">
        <v>0.40890058042696298</v>
      </c>
      <c r="P9">
        <v>0.55416119669203123</v>
      </c>
      <c r="Q9">
        <v>0.77377512844722052</v>
      </c>
      <c r="R9">
        <v>0.42126959652075202</v>
      </c>
      <c r="S9">
        <v>0.45636749549789801</v>
      </c>
      <c r="T9">
        <v>0.35464677305101366</v>
      </c>
      <c r="U9">
        <v>0.29845881319631795</v>
      </c>
      <c r="V9">
        <v>0.35464677305101366</v>
      </c>
      <c r="W9">
        <v>2.5931290266323431E-2</v>
      </c>
      <c r="X9">
        <v>0.1175535711087019</v>
      </c>
      <c r="Y9">
        <v>2.5000000000000001E-2</v>
      </c>
      <c r="Z9">
        <v>2.5000000000000001E-2</v>
      </c>
    </row>
    <row r="10" spans="15:38" x14ac:dyDescent="0.25">
      <c r="O10">
        <v>0.59296256772132327</v>
      </c>
      <c r="P10">
        <v>0.73969415789478621</v>
      </c>
      <c r="Q10">
        <v>0.79648308607758533</v>
      </c>
      <c r="R10">
        <v>0.53288719757733016</v>
      </c>
      <c r="S10">
        <v>0.50612317819374386</v>
      </c>
      <c r="T10">
        <v>0.42520634955384962</v>
      </c>
      <c r="U10">
        <v>0.46499928250262723</v>
      </c>
      <c r="V10">
        <v>0.50612317819374386</v>
      </c>
      <c r="W10">
        <v>6.8311464012484113E-2</v>
      </c>
      <c r="X10">
        <v>0.14949542261356963</v>
      </c>
    </row>
    <row r="11" spans="15:38" x14ac:dyDescent="0.25">
      <c r="O11">
        <v>0.58582250860522667</v>
      </c>
      <c r="P11">
        <v>0.72705640032663066</v>
      </c>
      <c r="Q11">
        <v>0.73971934580478571</v>
      </c>
      <c r="R11">
        <v>0.73971934580478571</v>
      </c>
      <c r="S11">
        <v>0.54434691810849412</v>
      </c>
      <c r="T11">
        <v>0.48797065465412803</v>
      </c>
      <c r="U11">
        <v>0.60421544873332511</v>
      </c>
      <c r="V11">
        <v>0.52362723426351909</v>
      </c>
      <c r="W11">
        <v>9.1465784907666436E-2</v>
      </c>
      <c r="X11">
        <v>0.38357792331440566</v>
      </c>
      <c r="Y11">
        <v>2.5000000000000001E-2</v>
      </c>
      <c r="Z11">
        <v>2.5000000000000001E-2</v>
      </c>
    </row>
    <row r="12" spans="15:38" x14ac:dyDescent="0.25">
      <c r="O12">
        <v>0</v>
      </c>
      <c r="P12">
        <v>2.5000000000000001E-2</v>
      </c>
      <c r="Q12">
        <v>0.83273186713833613</v>
      </c>
      <c r="R12">
        <v>0.78483639519789694</v>
      </c>
      <c r="S12">
        <v>0.73008040818763487</v>
      </c>
      <c r="T12">
        <v>0.66817916571010461</v>
      </c>
      <c r="U12">
        <v>0.58050979904335431</v>
      </c>
      <c r="V12">
        <v>0.60929414715918906</v>
      </c>
      <c r="W12">
        <v>0.43257396436415219</v>
      </c>
      <c r="X12">
        <v>0.40849889175737752</v>
      </c>
      <c r="Y12">
        <v>0.15796059753603475</v>
      </c>
      <c r="Z12">
        <v>0.24160166732194499</v>
      </c>
      <c r="AA12">
        <v>9.4299324050245992E-2</v>
      </c>
      <c r="AB12">
        <v>0</v>
      </c>
      <c r="AC12">
        <v>6.7585986488542971E-2</v>
      </c>
      <c r="AD12">
        <v>0</v>
      </c>
      <c r="AE12">
        <v>2.5000000000000001E-2</v>
      </c>
      <c r="AF12">
        <v>0</v>
      </c>
      <c r="AG12">
        <v>2.5000000000000001E-2</v>
      </c>
      <c r="AH12">
        <v>2.5000000000000001E-2</v>
      </c>
      <c r="AI12">
        <v>2.5000000000000001E-2</v>
      </c>
      <c r="AJ12">
        <v>0</v>
      </c>
      <c r="AK12">
        <v>2.5000000000000001E-2</v>
      </c>
      <c r="AL12">
        <v>2.5000000000000001E-2</v>
      </c>
    </row>
    <row r="13" spans="15:38" x14ac:dyDescent="0.25">
      <c r="Q13">
        <v>0.78051339254651975</v>
      </c>
      <c r="R13">
        <v>0.78051339254651975</v>
      </c>
      <c r="S13">
        <v>0.66411086246287976</v>
      </c>
      <c r="T13">
        <v>0.38541895738884913</v>
      </c>
      <c r="U13">
        <v>0.44678038434035106</v>
      </c>
      <c r="V13">
        <v>0.40593638400794374</v>
      </c>
      <c r="W13">
        <v>0.57848715636274672</v>
      </c>
      <c r="X13">
        <v>0.36643064565636285</v>
      </c>
      <c r="Y13">
        <v>0.12615208852369153</v>
      </c>
      <c r="Z13">
        <v>0.25553020199474608</v>
      </c>
      <c r="AA13">
        <v>2.5000000000000001E-2</v>
      </c>
      <c r="AB13">
        <v>2.5000000000000001E-2</v>
      </c>
      <c r="AC13">
        <v>2.5000000000000001E-2</v>
      </c>
    </row>
    <row r="14" spans="15:38" x14ac:dyDescent="0.25">
      <c r="Q14">
        <v>0.89111883932064706</v>
      </c>
      <c r="R14">
        <v>0.89111883932064706</v>
      </c>
      <c r="S14">
        <v>0.67212123431795856</v>
      </c>
      <c r="T14">
        <v>0.59863674389268606</v>
      </c>
      <c r="U14">
        <v>0.57797041542185656</v>
      </c>
      <c r="V14">
        <v>0.51892936999991957</v>
      </c>
      <c r="W14">
        <v>0.77531023944302735</v>
      </c>
      <c r="X14">
        <v>0.46220900016816469</v>
      </c>
      <c r="Y14">
        <v>0.44756802245081229</v>
      </c>
      <c r="Z14">
        <v>0.6484476216307451</v>
      </c>
      <c r="AA14">
        <v>0.28358206388191087</v>
      </c>
      <c r="AB14">
        <v>6.3094632097098688E-3</v>
      </c>
      <c r="AC14">
        <v>4.2107445144894742E-3</v>
      </c>
      <c r="AD14">
        <v>1.257911709342506E-2</v>
      </c>
      <c r="AE14">
        <v>1.257911709342506E-2</v>
      </c>
      <c r="AF14">
        <v>1.257911709342506E-2</v>
      </c>
      <c r="AG14">
        <v>0</v>
      </c>
      <c r="AH14">
        <v>0</v>
      </c>
      <c r="AI14">
        <v>0</v>
      </c>
      <c r="AJ14">
        <v>0</v>
      </c>
      <c r="AK14">
        <v>0</v>
      </c>
      <c r="AL14">
        <v>0</v>
      </c>
    </row>
    <row r="15" spans="15:38" x14ac:dyDescent="0.25">
      <c r="Q15">
        <v>0.4781762498950185</v>
      </c>
      <c r="R15">
        <v>0.4781762498950185</v>
      </c>
      <c r="S15">
        <v>0.4781762498950185</v>
      </c>
      <c r="T15">
        <v>0.63790407683698458</v>
      </c>
      <c r="U15">
        <v>0.74663176713626367</v>
      </c>
      <c r="V15">
        <v>0.63790407683698458</v>
      </c>
      <c r="W15">
        <v>0.87024161833693814</v>
      </c>
      <c r="X15">
        <v>0.68027564765793702</v>
      </c>
      <c r="Y15">
        <v>0.49563145491198579</v>
      </c>
      <c r="Z15">
        <v>0.60997155734300446</v>
      </c>
      <c r="AA15">
        <v>0.22915706682058756</v>
      </c>
      <c r="AB15">
        <v>0.41254412294167286</v>
      </c>
      <c r="AC15">
        <v>0.13060991619745743</v>
      </c>
      <c r="AD15">
        <v>1.257911709342506E-2</v>
      </c>
      <c r="AE15">
        <v>1.257911709342506E-2</v>
      </c>
      <c r="AF15">
        <v>1.257911709342506E-2</v>
      </c>
      <c r="AG15">
        <v>1.257911709342506E-2</v>
      </c>
      <c r="AH15">
        <v>0.15811388300841897</v>
      </c>
    </row>
    <row r="16" spans="15:38" x14ac:dyDescent="0.25">
      <c r="Q16">
        <v>2.5000000000000001E-2</v>
      </c>
      <c r="R16">
        <v>2.5000000000000001E-2</v>
      </c>
      <c r="S16">
        <v>2.5000000000000001E-2</v>
      </c>
      <c r="T16">
        <v>0.6927816497238739</v>
      </c>
      <c r="U16">
        <v>0.65278830116585684</v>
      </c>
      <c r="V16">
        <v>0.50604095853744635</v>
      </c>
      <c r="W16">
        <v>0.82783054436658698</v>
      </c>
      <c r="X16">
        <v>0.6927816497238739</v>
      </c>
      <c r="Y16">
        <v>0.49167664619000906</v>
      </c>
      <c r="Z16">
        <v>0.42260464066440084</v>
      </c>
      <c r="AA16">
        <v>0.21504282916096096</v>
      </c>
      <c r="AB16">
        <v>0.32531499636145655</v>
      </c>
      <c r="AC16">
        <v>7.9941848876080024E-2</v>
      </c>
    </row>
    <row r="17" spans="15:52" x14ac:dyDescent="0.25">
      <c r="T17">
        <v>0.69767926156546789</v>
      </c>
      <c r="U17">
        <v>0.79409278579217724</v>
      </c>
      <c r="V17">
        <v>0.41337936354864135</v>
      </c>
      <c r="W17">
        <v>0.79409278579217724</v>
      </c>
      <c r="X17">
        <v>0.69767926156546789</v>
      </c>
      <c r="Y17">
        <v>0.52362723426351909</v>
      </c>
      <c r="Z17">
        <v>0.58582250860522667</v>
      </c>
      <c r="AA17">
        <v>0.30757165899875583</v>
      </c>
      <c r="AB17">
        <v>0.18443696178394675</v>
      </c>
      <c r="AC17">
        <v>6.4092047717666412E-2</v>
      </c>
      <c r="AD17">
        <v>0</v>
      </c>
      <c r="AE17">
        <v>0</v>
      </c>
      <c r="AF17">
        <v>1.257911709342506E-2</v>
      </c>
      <c r="AG17">
        <v>1.257911709342506E-2</v>
      </c>
      <c r="AH17">
        <v>0</v>
      </c>
    </row>
    <row r="18" spans="15:52" x14ac:dyDescent="0.25">
      <c r="Y18">
        <v>0.63159722835786614</v>
      </c>
      <c r="Z18">
        <v>0.52894676054754886</v>
      </c>
      <c r="AA18">
        <v>0.40341882290479214</v>
      </c>
      <c r="AB18">
        <v>0.43204720400354235</v>
      </c>
      <c r="AC18">
        <v>0.32991469026354414</v>
      </c>
      <c r="AD18">
        <v>0.39743600502993237</v>
      </c>
      <c r="AE18">
        <v>0.34655486816927583</v>
      </c>
      <c r="AF18">
        <v>0.29712086587102915</v>
      </c>
      <c r="AG18">
        <v>0.15832524844203699</v>
      </c>
      <c r="AH18">
        <v>0.1877987298815349</v>
      </c>
      <c r="AI18">
        <v>0.39763536438352531</v>
      </c>
      <c r="AJ18">
        <v>0.19412044968324316</v>
      </c>
      <c r="AK18">
        <v>0.39763536438352531</v>
      </c>
      <c r="AL18">
        <v>0.19412044968324316</v>
      </c>
    </row>
    <row r="19" spans="15:52" x14ac:dyDescent="0.25">
      <c r="Y19">
        <v>0.59296256772132327</v>
      </c>
      <c r="Z19">
        <v>0.68780969271376424</v>
      </c>
      <c r="AA19">
        <v>0.34928163399133583</v>
      </c>
      <c r="AB19">
        <v>0.59296256772132327</v>
      </c>
      <c r="AC19">
        <v>0.5276155175699655</v>
      </c>
      <c r="AD19">
        <v>0.47648359329038126</v>
      </c>
      <c r="AE19">
        <v>0.38936279139690599</v>
      </c>
      <c r="AF19">
        <v>0.29448558295184091</v>
      </c>
      <c r="AG19">
        <v>0.45669427233205706</v>
      </c>
      <c r="AH19">
        <v>0.32531499636145655</v>
      </c>
      <c r="AI19">
        <v>6.7585986488542971E-2</v>
      </c>
      <c r="AJ19">
        <v>0.39763536438352531</v>
      </c>
      <c r="AK19">
        <v>0.39763536438352531</v>
      </c>
      <c r="AL19">
        <v>0.19412044968324316</v>
      </c>
    </row>
    <row r="20" spans="15:52" x14ac:dyDescent="0.25">
      <c r="T20">
        <v>2.5000000000000001E-2</v>
      </c>
      <c r="U20">
        <v>0</v>
      </c>
      <c r="V20">
        <v>0</v>
      </c>
      <c r="W20">
        <v>2.5000000000000001E-2</v>
      </c>
      <c r="X20">
        <v>0</v>
      </c>
      <c r="Y20">
        <v>0.53288719757733016</v>
      </c>
      <c r="Z20">
        <v>0.57848715636274672</v>
      </c>
      <c r="AA20">
        <v>0.42734396303649413</v>
      </c>
      <c r="AB20">
        <v>0.51594802959756247</v>
      </c>
      <c r="AC20">
        <v>0.27796800966994661</v>
      </c>
      <c r="AD20">
        <v>0.25553020199474608</v>
      </c>
      <c r="AE20">
        <v>0.36643064565636285</v>
      </c>
      <c r="AF20">
        <v>0.29124177983621236</v>
      </c>
      <c r="AG20">
        <v>0.29124177983621236</v>
      </c>
      <c r="AH20">
        <v>0.18799292819600244</v>
      </c>
      <c r="AI20">
        <v>0.15811388300841897</v>
      </c>
      <c r="AJ20">
        <v>0.15811388300841897</v>
      </c>
      <c r="AK20">
        <v>0.15811388300841897</v>
      </c>
      <c r="AL20">
        <v>0.15811388300841897</v>
      </c>
      <c r="AM20">
        <v>0</v>
      </c>
      <c r="AN20">
        <v>2.5000000000000001E-2</v>
      </c>
      <c r="AO20">
        <v>0</v>
      </c>
      <c r="AP20">
        <v>0</v>
      </c>
      <c r="AQ20">
        <v>0</v>
      </c>
      <c r="AR20">
        <v>0</v>
      </c>
    </row>
    <row r="21" spans="15:52" x14ac:dyDescent="0.25">
      <c r="O21">
        <v>1.257911709342506E-2</v>
      </c>
      <c r="P21">
        <v>0.15811388300841897</v>
      </c>
      <c r="Q21">
        <v>1.257911709342506E-2</v>
      </c>
      <c r="R21">
        <v>1.257911709342506E-2</v>
      </c>
      <c r="S21">
        <v>0.15811388300841897</v>
      </c>
      <c r="T21">
        <v>0</v>
      </c>
      <c r="U21">
        <v>1.257911709342506E-2</v>
      </c>
      <c r="V21">
        <v>0</v>
      </c>
      <c r="W21">
        <v>0</v>
      </c>
      <c r="X21">
        <v>0</v>
      </c>
      <c r="Y21">
        <v>0.42814153812181077</v>
      </c>
      <c r="Z21">
        <v>0.51586225131403207</v>
      </c>
      <c r="AA21">
        <v>0.42814153812181077</v>
      </c>
      <c r="AB21">
        <v>0.73535153060294878</v>
      </c>
      <c r="AC21">
        <v>0.49202432295152843</v>
      </c>
      <c r="AD21">
        <v>0.23036054144806206</v>
      </c>
      <c r="AE21">
        <v>0.28860940003830704</v>
      </c>
      <c r="AF21">
        <v>0.31577760291406287</v>
      </c>
      <c r="AG21">
        <v>0.54552894432344257</v>
      </c>
      <c r="AH21">
        <v>0.34887550641881448</v>
      </c>
      <c r="AI21">
        <v>0.15811388300841897</v>
      </c>
      <c r="AJ21">
        <v>0.15811388300841897</v>
      </c>
      <c r="AK21">
        <v>0.15811388300841897</v>
      </c>
      <c r="AL21">
        <v>1.257911709342506E-2</v>
      </c>
    </row>
    <row r="22" spans="15:52" x14ac:dyDescent="0.25">
      <c r="O22">
        <v>0</v>
      </c>
      <c r="P22">
        <v>2.5000000000000001E-2</v>
      </c>
      <c r="Q22">
        <v>2.5000000000000001E-2</v>
      </c>
      <c r="R22">
        <v>2.5000000000000001E-2</v>
      </c>
      <c r="S22">
        <v>0</v>
      </c>
      <c r="T22">
        <v>0</v>
      </c>
      <c r="U22">
        <v>0</v>
      </c>
      <c r="V22">
        <v>0</v>
      </c>
      <c r="W22">
        <v>0</v>
      </c>
      <c r="X22">
        <v>0</v>
      </c>
      <c r="Y22">
        <v>0.73535153060294878</v>
      </c>
      <c r="Z22">
        <v>0.73535153060294878</v>
      </c>
      <c r="AA22">
        <v>0.34887550641881448</v>
      </c>
      <c r="AB22">
        <v>0.51586225131403207</v>
      </c>
      <c r="AC22">
        <v>0.54552894432344257</v>
      </c>
      <c r="AD22">
        <v>0.38573833824929471</v>
      </c>
      <c r="AE22">
        <v>0.63970256473212306</v>
      </c>
      <c r="AF22">
        <v>0.38573833824929471</v>
      </c>
      <c r="AG22">
        <v>0.63970256473212306</v>
      </c>
      <c r="AH22">
        <v>0.54552894432344257</v>
      </c>
      <c r="AI22">
        <v>0</v>
      </c>
      <c r="AJ22">
        <v>0</v>
      </c>
      <c r="AK22">
        <v>0</v>
      </c>
      <c r="AL22">
        <v>0</v>
      </c>
    </row>
    <row r="23" spans="15:52" x14ac:dyDescent="0.25">
      <c r="T23">
        <v>2.5000000000000001E-2</v>
      </c>
      <c r="U23">
        <v>2.5000000000000001E-2</v>
      </c>
      <c r="V23">
        <v>2.5000000000000001E-2</v>
      </c>
      <c r="W23">
        <v>2.5000000000000001E-2</v>
      </c>
      <c r="X23">
        <v>2.5000000000000001E-2</v>
      </c>
      <c r="Y23">
        <v>0.15811388300841897</v>
      </c>
      <c r="Z23">
        <v>0.15811388300841897</v>
      </c>
      <c r="AA23">
        <v>1.257911709342506E-2</v>
      </c>
      <c r="AB23">
        <v>0.15811388300841897</v>
      </c>
      <c r="AC23">
        <v>0.65087790274259216</v>
      </c>
      <c r="AD23">
        <v>0.59715421692212889</v>
      </c>
      <c r="AE23">
        <v>0.59715421692212889</v>
      </c>
      <c r="AF23">
        <v>0.28221052093809318</v>
      </c>
      <c r="AG23">
        <v>0.5462963763378772</v>
      </c>
      <c r="AH23">
        <v>0.59715421692212889</v>
      </c>
      <c r="AI23">
        <v>0.32210475455317189</v>
      </c>
      <c r="AJ23">
        <v>0.32210475455317189</v>
      </c>
      <c r="AK23">
        <v>0.17197943764633261</v>
      </c>
      <c r="AL23">
        <v>0.40657666882564625</v>
      </c>
      <c r="AM23">
        <v>2.5000000000000001E-2</v>
      </c>
      <c r="AN23">
        <v>2.5000000000000001E-2</v>
      </c>
      <c r="AO23">
        <v>2.5000000000000001E-2</v>
      </c>
      <c r="AP23">
        <v>2.5000000000000001E-2</v>
      </c>
      <c r="AQ23">
        <v>0</v>
      </c>
      <c r="AR23">
        <v>0</v>
      </c>
    </row>
    <row r="24" spans="15:52" x14ac:dyDescent="0.25">
      <c r="Q24">
        <v>0.54074187356009951</v>
      </c>
      <c r="R24">
        <v>0.54074187356009951</v>
      </c>
      <c r="S24">
        <v>0.54074187356009951</v>
      </c>
      <c r="T24">
        <v>0.54074187356009951</v>
      </c>
      <c r="U24">
        <v>0.358765421002325</v>
      </c>
      <c r="V24">
        <v>0.22277809550351213</v>
      </c>
      <c r="W24">
        <v>0.22277809550351213</v>
      </c>
      <c r="X24">
        <v>0.22277809550351213</v>
      </c>
      <c r="Y24">
        <v>0.11811724875702523</v>
      </c>
      <c r="Z24">
        <v>0.11811724875702523</v>
      </c>
      <c r="AC24">
        <v>0.64678593649048022</v>
      </c>
      <c r="AD24">
        <v>0.65892863305073224</v>
      </c>
      <c r="AE24">
        <v>0.59672076915000094</v>
      </c>
      <c r="AF24">
        <v>0.61717534177312583</v>
      </c>
      <c r="AG24">
        <v>0.65892863305073224</v>
      </c>
      <c r="AH24">
        <v>0.61053611006884001</v>
      </c>
      <c r="AI24">
        <v>0.48371765991337501</v>
      </c>
      <c r="AJ24">
        <v>0.41542325451687789</v>
      </c>
      <c r="AK24">
        <v>0.43226981668089737</v>
      </c>
      <c r="AL24">
        <v>0.33984832263153075</v>
      </c>
      <c r="AM24">
        <v>0.28358206388191087</v>
      </c>
      <c r="AN24">
        <v>5.2744950526316947E-2</v>
      </c>
      <c r="AO24">
        <v>0.28358206388191087</v>
      </c>
      <c r="AP24">
        <v>5.2744950526316947E-2</v>
      </c>
      <c r="AQ24">
        <v>0.14663279963467324</v>
      </c>
      <c r="AR24">
        <v>5.2744950526316947E-2</v>
      </c>
    </row>
    <row r="25" spans="15:52" x14ac:dyDescent="0.25">
      <c r="AC25">
        <v>0.49818633362999787</v>
      </c>
      <c r="AD25">
        <v>0.49818633362999787</v>
      </c>
      <c r="AE25">
        <v>0.61917012090600476</v>
      </c>
      <c r="AF25">
        <v>0.49818633362999787</v>
      </c>
      <c r="AG25">
        <v>0.57741693995562127</v>
      </c>
      <c r="AH25">
        <v>0.42367957250429589</v>
      </c>
      <c r="AI25">
        <v>0.42260464066440084</v>
      </c>
      <c r="AJ25">
        <v>0.35693871080391348</v>
      </c>
      <c r="AK25">
        <v>0.20686869948650721</v>
      </c>
      <c r="AL25">
        <v>0.45669427233205706</v>
      </c>
      <c r="AM25">
        <v>0.15811388300841897</v>
      </c>
      <c r="AN25">
        <v>1.257911709342506E-2</v>
      </c>
      <c r="AO25">
        <v>0.15811388300841897</v>
      </c>
      <c r="AP25">
        <v>1.257911709342506E-2</v>
      </c>
      <c r="AQ25">
        <v>1.257911709342506E-2</v>
      </c>
      <c r="AR25">
        <v>0</v>
      </c>
    </row>
    <row r="26" spans="15:52" x14ac:dyDescent="0.25">
      <c r="Q26">
        <v>0</v>
      </c>
      <c r="R26">
        <v>0</v>
      </c>
      <c r="S26">
        <v>2.5000000000000001E-2</v>
      </c>
      <c r="T26">
        <v>2.5000000000000001E-2</v>
      </c>
      <c r="U26">
        <v>0</v>
      </c>
      <c r="V26">
        <v>2.5000000000000001E-2</v>
      </c>
      <c r="W26">
        <v>2.5000000000000001E-2</v>
      </c>
      <c r="X26">
        <v>0</v>
      </c>
      <c r="Y26">
        <v>0</v>
      </c>
      <c r="Z26">
        <v>0</v>
      </c>
      <c r="AC26">
        <v>0.54871198218331418</v>
      </c>
      <c r="AD26">
        <v>0.63917154554072741</v>
      </c>
      <c r="AE26">
        <v>0.54871198218331418</v>
      </c>
      <c r="AF26">
        <v>0.50612317819374386</v>
      </c>
      <c r="AG26">
        <v>0.63917154554072741</v>
      </c>
      <c r="AH26">
        <v>0.57848715636274672</v>
      </c>
      <c r="AI26">
        <v>0.6064944720606773</v>
      </c>
      <c r="AJ26">
        <v>0.52212521030616887</v>
      </c>
      <c r="AK26">
        <v>0.44332807395760954</v>
      </c>
      <c r="AL26">
        <v>0.26587121742295095</v>
      </c>
      <c r="AM26">
        <v>2.5000000000000001E-2</v>
      </c>
      <c r="AN26">
        <v>2.5000000000000001E-2</v>
      </c>
      <c r="AO26">
        <v>2.5000000000000001E-2</v>
      </c>
      <c r="AP26">
        <v>2.5000000000000001E-2</v>
      </c>
      <c r="AQ26">
        <v>2.5000000000000001E-2</v>
      </c>
      <c r="AR26">
        <v>2.5000000000000001E-2</v>
      </c>
    </row>
    <row r="27" spans="15:52" x14ac:dyDescent="0.25">
      <c r="O27">
        <v>0.15811388300841897</v>
      </c>
      <c r="P27">
        <v>1.257911709342506E-2</v>
      </c>
      <c r="Q27">
        <v>1.257911709342506E-2</v>
      </c>
      <c r="R27">
        <v>0.15811388300841897</v>
      </c>
      <c r="S27">
        <v>0</v>
      </c>
      <c r="T27">
        <v>0.1840515676400829</v>
      </c>
      <c r="U27">
        <v>0.1840515676400829</v>
      </c>
      <c r="V27">
        <v>0.1840515676400829</v>
      </c>
      <c r="W27">
        <v>0.29042086373734266</v>
      </c>
      <c r="X27">
        <v>0.11811724875702523</v>
      </c>
      <c r="Y27">
        <v>5.0507633794680609E-3</v>
      </c>
      <c r="Z27">
        <v>0.14663279963467324</v>
      </c>
      <c r="AA27">
        <v>5.0507633794680609E-3</v>
      </c>
      <c r="AB27">
        <v>5.0507633794680609E-3</v>
      </c>
      <c r="AC27">
        <v>0.528340172345378</v>
      </c>
      <c r="AD27">
        <v>0.47622918010387227</v>
      </c>
      <c r="AE27">
        <v>0.54354345376838875</v>
      </c>
      <c r="AF27">
        <v>0.6165237631507372</v>
      </c>
      <c r="AG27">
        <v>0.69767926156546789</v>
      </c>
      <c r="AH27">
        <v>0.6165237631507372</v>
      </c>
      <c r="AI27">
        <v>0.63559083789874915</v>
      </c>
      <c r="AJ27">
        <v>0.50100672679541969</v>
      </c>
      <c r="AK27">
        <v>0.27811830033110629</v>
      </c>
      <c r="AL27">
        <v>0.24651011149057522</v>
      </c>
      <c r="AM27">
        <v>2.5000000000000001E-2</v>
      </c>
      <c r="AN27">
        <v>2.5000000000000001E-2</v>
      </c>
      <c r="AO27">
        <v>2.5000000000000001E-2</v>
      </c>
      <c r="AP27">
        <v>2.5000000000000001E-2</v>
      </c>
      <c r="AQ27">
        <v>2.5000000000000001E-2</v>
      </c>
      <c r="AR27">
        <v>2.5000000000000001E-2</v>
      </c>
    </row>
    <row r="28" spans="15:52" x14ac:dyDescent="0.25">
      <c r="AC28">
        <v>0.5718708390903009</v>
      </c>
      <c r="AD28">
        <v>0.6613155100681789</v>
      </c>
      <c r="AE28">
        <v>0.5718708390903009</v>
      </c>
      <c r="AF28">
        <v>0.6613155100681789</v>
      </c>
      <c r="AG28">
        <v>0.6613155100681789</v>
      </c>
      <c r="AH28">
        <v>0.5718708390903009</v>
      </c>
      <c r="AI28">
        <v>0.65287956139132763</v>
      </c>
      <c r="AJ28">
        <v>0.65287956139132763</v>
      </c>
      <c r="AK28">
        <v>0.46519803441694396</v>
      </c>
      <c r="AL28">
        <v>0.35745120589306234</v>
      </c>
      <c r="AM28">
        <v>0.39763536438352531</v>
      </c>
      <c r="AN28">
        <v>6.7585986488542971E-2</v>
      </c>
      <c r="AO28">
        <v>0.19412044968324316</v>
      </c>
      <c r="AP28">
        <v>6.7585986488542971E-2</v>
      </c>
      <c r="AQ28">
        <v>0.19412044968324316</v>
      </c>
      <c r="AR28">
        <v>6.3094632097098688E-3</v>
      </c>
    </row>
    <row r="29" spans="15:52" x14ac:dyDescent="0.25">
      <c r="AC29">
        <v>2.5000000000000001E-2</v>
      </c>
      <c r="AD29">
        <v>2.5000000000000001E-2</v>
      </c>
      <c r="AE29">
        <v>2.5000000000000001E-2</v>
      </c>
      <c r="AF29">
        <v>2.5000000000000001E-2</v>
      </c>
      <c r="AG29">
        <v>2.5000000000000001E-2</v>
      </c>
      <c r="AH29">
        <v>2.5000000000000001E-2</v>
      </c>
      <c r="AI29">
        <v>0.78051339254651975</v>
      </c>
      <c r="AJ29">
        <v>0.61218811004520202</v>
      </c>
      <c r="AK29">
        <v>0.61218811004520202</v>
      </c>
      <c r="AL29">
        <v>0.51594802959756247</v>
      </c>
      <c r="AM29">
        <v>0.5629692737631844</v>
      </c>
      <c r="AN29">
        <v>0.34494660745237438</v>
      </c>
      <c r="AO29">
        <v>0.38541895738884913</v>
      </c>
      <c r="AP29">
        <v>0.38541895738884913</v>
      </c>
      <c r="AQ29">
        <v>0.23191419953823145</v>
      </c>
      <c r="AR29">
        <v>0.23191419953823145</v>
      </c>
      <c r="AS29">
        <v>2.5000000000000001E-2</v>
      </c>
      <c r="AT29">
        <v>0</v>
      </c>
      <c r="AU29">
        <v>0</v>
      </c>
      <c r="AV29">
        <v>0</v>
      </c>
    </row>
    <row r="30" spans="15:52" x14ac:dyDescent="0.25">
      <c r="AI30">
        <v>0.45127557242622895</v>
      </c>
      <c r="AJ30">
        <v>0.59715421692212889</v>
      </c>
      <c r="AK30">
        <v>0.70838725844606731</v>
      </c>
      <c r="AL30">
        <v>0.24386186592301629</v>
      </c>
      <c r="AM30">
        <v>0.60275305077276098</v>
      </c>
      <c r="AN30">
        <v>0.47648359329038126</v>
      </c>
      <c r="AO30">
        <v>0.42260464066440084</v>
      </c>
      <c r="AP30">
        <v>0.38798393025968148</v>
      </c>
      <c r="AQ30">
        <v>0.40576820648756362</v>
      </c>
      <c r="AR30">
        <v>0.29448558295184091</v>
      </c>
      <c r="AS30">
        <v>0.29042086373734266</v>
      </c>
      <c r="AT30">
        <v>0.29042086373734266</v>
      </c>
      <c r="AU30">
        <v>3.6692566176085573E-2</v>
      </c>
      <c r="AV30">
        <v>9.8988278442507904E-2</v>
      </c>
    </row>
    <row r="31" spans="15:52" x14ac:dyDescent="0.25">
      <c r="AI31">
        <v>0.47622918010387227</v>
      </c>
      <c r="AJ31">
        <v>0.54354345376838875</v>
      </c>
      <c r="AK31">
        <v>0.38380373254115385</v>
      </c>
      <c r="AL31">
        <v>0.15198367508112187</v>
      </c>
      <c r="AM31">
        <v>0.44041728124566282</v>
      </c>
      <c r="AN31">
        <v>0.44041728124566282</v>
      </c>
      <c r="AO31">
        <v>0.22983268726599038</v>
      </c>
      <c r="AP31">
        <v>0.22983268726599038</v>
      </c>
      <c r="AQ31">
        <v>0.27811830033110629</v>
      </c>
      <c r="AR31">
        <v>0.15198367508112187</v>
      </c>
      <c r="AS31">
        <v>2.5000000000000001E-2</v>
      </c>
      <c r="AT31">
        <v>2.5000000000000001E-2</v>
      </c>
      <c r="AU31">
        <v>2.5000000000000001E-2</v>
      </c>
      <c r="AV31">
        <v>2.5000000000000001E-2</v>
      </c>
    </row>
    <row r="32" spans="15:52" x14ac:dyDescent="0.25">
      <c r="Y32">
        <v>2.5000000000000001E-2</v>
      </c>
      <c r="Z32">
        <v>2.5000000000000001E-2</v>
      </c>
      <c r="AA32">
        <v>2.5000000000000001E-2</v>
      </c>
      <c r="AB32">
        <v>2.5000000000000001E-2</v>
      </c>
      <c r="AC32">
        <v>2.5000000000000001E-2</v>
      </c>
      <c r="AD32">
        <v>2.5000000000000001E-2</v>
      </c>
      <c r="AE32">
        <v>2.5000000000000001E-2</v>
      </c>
      <c r="AF32">
        <v>0</v>
      </c>
      <c r="AG32">
        <v>2.5000000000000001E-2</v>
      </c>
      <c r="AH32">
        <v>2.5000000000000001E-2</v>
      </c>
      <c r="AI32">
        <v>0.51750348508266253</v>
      </c>
      <c r="AJ32">
        <v>0.39990642628368755</v>
      </c>
      <c r="AK32">
        <v>0.39990642628368755</v>
      </c>
      <c r="AL32">
        <v>0.21200850677886796</v>
      </c>
      <c r="AM32">
        <v>0.23379359765934504</v>
      </c>
      <c r="AN32">
        <v>0.23379359765934504</v>
      </c>
      <c r="AO32">
        <v>0.39025744042757848</v>
      </c>
      <c r="AP32">
        <v>0.1674880940637069</v>
      </c>
      <c r="AQ32">
        <v>0.51586225131403207</v>
      </c>
      <c r="AR32">
        <v>0.15165222980843018</v>
      </c>
      <c r="AS32">
        <v>0.29240177382128663</v>
      </c>
      <c r="AT32">
        <v>0.29240177382128663</v>
      </c>
      <c r="AU32">
        <v>9.4299324050245992E-2</v>
      </c>
      <c r="AV32">
        <v>8.4037586596126396E-3</v>
      </c>
      <c r="AW32">
        <v>2.5000000000000001E-2</v>
      </c>
      <c r="AX32">
        <v>2.5000000000000001E-2</v>
      </c>
      <c r="AY32">
        <v>0</v>
      </c>
      <c r="AZ32">
        <v>0</v>
      </c>
    </row>
    <row r="33" spans="15:52" x14ac:dyDescent="0.25">
      <c r="O33">
        <v>0.29240177382128663</v>
      </c>
      <c r="P33">
        <v>9.4299324050245992E-2</v>
      </c>
      <c r="Q33">
        <v>0.39763536438352531</v>
      </c>
      <c r="R33">
        <v>0.39763536438352531</v>
      </c>
      <c r="S33">
        <v>0.39763536438352531</v>
      </c>
      <c r="T33">
        <v>6.3094632097098688E-3</v>
      </c>
      <c r="U33">
        <v>6.7585986488542971E-2</v>
      </c>
      <c r="V33">
        <v>6.7585986488542971E-2</v>
      </c>
      <c r="W33">
        <v>6.3094632097098688E-3</v>
      </c>
      <c r="X33">
        <v>6.7585986488542971E-2</v>
      </c>
      <c r="Y33">
        <v>0</v>
      </c>
      <c r="Z33">
        <v>2.5000000000000001E-2</v>
      </c>
      <c r="AI33">
        <v>0.44899675896302949</v>
      </c>
      <c r="AJ33">
        <v>0.54354345376838875</v>
      </c>
      <c r="AK33">
        <v>0.47622918010387227</v>
      </c>
      <c r="AL33">
        <v>0.16336432385951327</v>
      </c>
      <c r="AM33">
        <v>0.43449843115384867</v>
      </c>
      <c r="AN33">
        <v>0.28864324791699891</v>
      </c>
      <c r="AO33">
        <v>0.38357792331440566</v>
      </c>
      <c r="AP33">
        <v>0.28864324791699891</v>
      </c>
      <c r="AQ33">
        <v>0.20252143897716279</v>
      </c>
      <c r="AR33">
        <v>0.28864324791699891</v>
      </c>
      <c r="AS33">
        <v>9.4299324050245992E-2</v>
      </c>
      <c r="AT33">
        <v>8.4037586596126396E-3</v>
      </c>
      <c r="AU33">
        <v>8.4037586596126396E-3</v>
      </c>
      <c r="AV33">
        <v>8.4037586596126396E-3</v>
      </c>
    </row>
    <row r="34" spans="15:52" x14ac:dyDescent="0.25">
      <c r="O34">
        <v>2.5000000000000001E-2</v>
      </c>
      <c r="P34">
        <v>2.5000000000000001E-2</v>
      </c>
      <c r="Q34">
        <v>2.5000000000000001E-2</v>
      </c>
      <c r="R34">
        <v>0</v>
      </c>
      <c r="S34">
        <v>2.5000000000000001E-2</v>
      </c>
      <c r="T34">
        <v>2.5000000000000001E-2</v>
      </c>
      <c r="U34">
        <v>0</v>
      </c>
      <c r="V34">
        <v>2.5000000000000001E-2</v>
      </c>
      <c r="W34">
        <v>0</v>
      </c>
      <c r="X34">
        <v>0</v>
      </c>
      <c r="Y34">
        <v>0</v>
      </c>
      <c r="Z34">
        <v>0</v>
      </c>
      <c r="AA34">
        <v>0</v>
      </c>
      <c r="AB34">
        <v>0</v>
      </c>
      <c r="AC34">
        <v>0</v>
      </c>
      <c r="AD34">
        <v>0</v>
      </c>
      <c r="AE34">
        <v>0</v>
      </c>
      <c r="AF34">
        <v>0</v>
      </c>
      <c r="AG34">
        <v>0</v>
      </c>
      <c r="AH34">
        <v>0</v>
      </c>
      <c r="AI34">
        <v>0.53288719757733016</v>
      </c>
      <c r="AJ34">
        <v>0.48905218614216661</v>
      </c>
      <c r="AK34">
        <v>0.48905218614216661</v>
      </c>
      <c r="AL34">
        <v>0.44678038434035106</v>
      </c>
      <c r="AM34">
        <v>0.40593638400794374</v>
      </c>
      <c r="AN34">
        <v>0.48905218614216661</v>
      </c>
      <c r="AO34">
        <v>0.32820807569517774</v>
      </c>
      <c r="AP34">
        <v>0.32820807569517774</v>
      </c>
      <c r="AQ34">
        <v>0.32820807569517774</v>
      </c>
      <c r="AR34">
        <v>0.29124177983621236</v>
      </c>
    </row>
    <row r="35" spans="15:52" x14ac:dyDescent="0.25">
      <c r="O35">
        <v>2.5000000000000001E-2</v>
      </c>
      <c r="P35">
        <v>2.5000000000000001E-2</v>
      </c>
      <c r="Q35">
        <v>2.5000000000000001E-2</v>
      </c>
      <c r="R35">
        <v>0</v>
      </c>
      <c r="S35">
        <v>0</v>
      </c>
      <c r="T35">
        <v>0</v>
      </c>
      <c r="U35">
        <v>0</v>
      </c>
      <c r="V35">
        <v>2.5000000000000001E-2</v>
      </c>
      <c r="W35">
        <v>0</v>
      </c>
      <c r="X35">
        <v>0</v>
      </c>
      <c r="AC35">
        <v>2.5000000000000001E-2</v>
      </c>
      <c r="AD35">
        <v>2.5000000000000001E-2</v>
      </c>
      <c r="AE35">
        <v>2.5000000000000001E-2</v>
      </c>
      <c r="AF35">
        <v>2.5000000000000001E-2</v>
      </c>
      <c r="AG35">
        <v>2.5000000000000001E-2</v>
      </c>
      <c r="AH35">
        <v>2.5000000000000001E-2</v>
      </c>
      <c r="AI35">
        <v>0.29240177382128663</v>
      </c>
      <c r="AJ35">
        <v>0.29240177382128663</v>
      </c>
      <c r="AK35">
        <v>0.29240177382128663</v>
      </c>
      <c r="AL35">
        <v>8.4037586596126396E-3</v>
      </c>
      <c r="AM35">
        <v>0.6365760129830198</v>
      </c>
      <c r="AN35">
        <v>0.34020630928027495</v>
      </c>
      <c r="AO35">
        <v>0.45721081772371175</v>
      </c>
      <c r="AP35">
        <v>0.4303245170958756</v>
      </c>
      <c r="AQ35">
        <v>0.31527813304054897</v>
      </c>
      <c r="AR35">
        <v>0.38435439037864549</v>
      </c>
      <c r="AS35">
        <v>0.54434691810849412</v>
      </c>
      <c r="AT35">
        <v>0.24447468946619599</v>
      </c>
      <c r="AU35">
        <v>0.28864324791699891</v>
      </c>
      <c r="AV35">
        <v>0.16288587215509964</v>
      </c>
    </row>
    <row r="36" spans="15:52" x14ac:dyDescent="0.25">
      <c r="Q36">
        <v>0.15811388300841897</v>
      </c>
      <c r="R36">
        <v>0.15811388300841897</v>
      </c>
      <c r="S36">
        <v>1.257911709342506E-2</v>
      </c>
      <c r="T36">
        <v>1.257911709342506E-2</v>
      </c>
      <c r="U36">
        <v>0.15811388300841897</v>
      </c>
      <c r="V36">
        <v>0.15811388300841897</v>
      </c>
      <c r="W36">
        <v>1.257911709342506E-2</v>
      </c>
      <c r="X36">
        <v>0.15811388300841897</v>
      </c>
      <c r="Y36">
        <v>8.4037586596126396E-3</v>
      </c>
      <c r="Z36">
        <v>8.4037586596126396E-3</v>
      </c>
      <c r="AA36">
        <v>2.5000000000000001E-2</v>
      </c>
      <c r="AB36">
        <v>2.5000000000000001E-2</v>
      </c>
      <c r="AC36">
        <v>2.5000000000000001E-2</v>
      </c>
      <c r="AD36">
        <v>2.5000000000000001E-2</v>
      </c>
      <c r="AE36">
        <v>2.5000000000000001E-2</v>
      </c>
      <c r="AF36">
        <v>0</v>
      </c>
      <c r="AG36">
        <v>2.5000000000000001E-2</v>
      </c>
      <c r="AH36">
        <v>2.5000000000000001E-2</v>
      </c>
      <c r="AI36">
        <v>1.257911709342506E-2</v>
      </c>
      <c r="AJ36">
        <v>0.15811388300841897</v>
      </c>
      <c r="AK36">
        <v>1.257911709342506E-2</v>
      </c>
      <c r="AL36">
        <v>1.257911709342506E-2</v>
      </c>
      <c r="AM36">
        <v>0.63790407683698458</v>
      </c>
      <c r="AN36">
        <v>0.63790407683698458</v>
      </c>
      <c r="AO36">
        <v>0.70197833189459669</v>
      </c>
      <c r="AP36">
        <v>0.59672076915000094</v>
      </c>
      <c r="AQ36">
        <v>0.58255247695080303</v>
      </c>
      <c r="AR36">
        <v>0.51733069354062966</v>
      </c>
      <c r="AS36">
        <v>0.60366578305592444</v>
      </c>
      <c r="AT36">
        <v>0.41254412294167286</v>
      </c>
      <c r="AU36">
        <v>0.28188224112369786</v>
      </c>
      <c r="AV36">
        <v>0.19110397147757996</v>
      </c>
    </row>
    <row r="37" spans="15:52" x14ac:dyDescent="0.25">
      <c r="Q37">
        <v>0.29240177382128663</v>
      </c>
      <c r="R37">
        <v>9.4299324050245992E-2</v>
      </c>
      <c r="S37">
        <v>0.29240177382128663</v>
      </c>
      <c r="T37">
        <v>0.29240177382128663</v>
      </c>
      <c r="U37">
        <v>0.29240177382128663</v>
      </c>
      <c r="V37">
        <v>0.29240177382128663</v>
      </c>
      <c r="W37">
        <v>0.29240177382128663</v>
      </c>
      <c r="X37">
        <v>0.29240177382128663</v>
      </c>
      <c r="Y37">
        <v>9.4299324050245992E-2</v>
      </c>
      <c r="Z37">
        <v>9.4299324050245992E-2</v>
      </c>
      <c r="AC37">
        <v>2.5000000000000001E-2</v>
      </c>
      <c r="AD37">
        <v>2.5000000000000001E-2</v>
      </c>
      <c r="AE37">
        <v>2.5000000000000001E-2</v>
      </c>
      <c r="AF37">
        <v>2.5000000000000001E-2</v>
      </c>
      <c r="AG37">
        <v>2.5000000000000001E-2</v>
      </c>
      <c r="AH37">
        <v>2.5000000000000001E-2</v>
      </c>
      <c r="AI37">
        <v>2.5000000000000001E-2</v>
      </c>
      <c r="AJ37">
        <v>2.5000000000000001E-2</v>
      </c>
      <c r="AK37">
        <v>2.5000000000000001E-2</v>
      </c>
      <c r="AL37">
        <v>2.5000000000000001E-2</v>
      </c>
      <c r="AM37">
        <v>0.65287956139132763</v>
      </c>
      <c r="AN37">
        <v>0.52362723426351909</v>
      </c>
      <c r="AO37">
        <v>0.72705640032663066</v>
      </c>
      <c r="AP37">
        <v>0.58582250860522667</v>
      </c>
      <c r="AQ37">
        <v>0.52362723426351909</v>
      </c>
      <c r="AR37">
        <v>0.40992523817207482</v>
      </c>
      <c r="AS37">
        <v>0.46519803441694396</v>
      </c>
      <c r="AT37">
        <v>0.35745120589306234</v>
      </c>
      <c r="AU37">
        <v>0.26019058289509678</v>
      </c>
      <c r="AV37">
        <v>0.1334274025061235</v>
      </c>
    </row>
    <row r="38" spans="15:52" x14ac:dyDescent="0.25">
      <c r="Q38">
        <v>0.29240177382128663</v>
      </c>
      <c r="R38">
        <v>0.29240177382128663</v>
      </c>
      <c r="S38">
        <v>8.4037586596126396E-3</v>
      </c>
      <c r="T38">
        <v>0.29240177382128663</v>
      </c>
      <c r="U38">
        <v>0.29240177382128663</v>
      </c>
      <c r="V38">
        <v>8.4037586596126396E-3</v>
      </c>
      <c r="W38">
        <v>9.4299324050245992E-2</v>
      </c>
      <c r="X38">
        <v>0.29240177382128663</v>
      </c>
      <c r="Y38">
        <v>9.4299324050245992E-2</v>
      </c>
      <c r="Z38">
        <v>8.4037586596126396E-3</v>
      </c>
      <c r="AM38">
        <v>0.57848715636274672</v>
      </c>
      <c r="AN38">
        <v>0.57848715636274672</v>
      </c>
      <c r="AO38">
        <v>0.53288719757733016</v>
      </c>
      <c r="AP38">
        <v>0.62615828651131711</v>
      </c>
      <c r="AQ38">
        <v>0.40593638400794374</v>
      </c>
      <c r="AR38">
        <v>0.48905218614216661</v>
      </c>
      <c r="AS38">
        <v>0.53288719757733016</v>
      </c>
      <c r="AT38">
        <v>0.25553020199474608</v>
      </c>
      <c r="AU38">
        <v>0.29124177983621236</v>
      </c>
      <c r="AV38">
        <v>0.25553020199474608</v>
      </c>
    </row>
    <row r="39" spans="15:52" x14ac:dyDescent="0.25">
      <c r="O39">
        <v>0</v>
      </c>
      <c r="P39">
        <v>2.5000000000000001E-2</v>
      </c>
      <c r="Q39">
        <v>0</v>
      </c>
      <c r="R39">
        <v>2.5000000000000001E-2</v>
      </c>
      <c r="S39">
        <v>0</v>
      </c>
      <c r="T39">
        <v>0</v>
      </c>
      <c r="U39">
        <v>0</v>
      </c>
      <c r="V39">
        <v>0</v>
      </c>
      <c r="W39">
        <v>0</v>
      </c>
      <c r="X39">
        <v>0</v>
      </c>
      <c r="AM39">
        <v>0.73971934580478571</v>
      </c>
      <c r="AN39">
        <v>0.54434691810849412</v>
      </c>
      <c r="AO39">
        <v>0.73971934580478571</v>
      </c>
      <c r="AP39">
        <v>0.73971934580478571</v>
      </c>
      <c r="AQ39">
        <v>0.73971934580478571</v>
      </c>
      <c r="AR39">
        <v>0.66862333554323339</v>
      </c>
      <c r="AS39">
        <v>0.54434691810849412</v>
      </c>
      <c r="AT39">
        <v>0.33499784401173516</v>
      </c>
      <c r="AU39">
        <v>0.16288587215509964</v>
      </c>
      <c r="AV39">
        <v>9.1465784907666436E-2</v>
      </c>
    </row>
    <row r="40" spans="15:52" x14ac:dyDescent="0.25">
      <c r="O40">
        <v>2.5000000000000001E-2</v>
      </c>
      <c r="P40">
        <v>2.5000000000000001E-2</v>
      </c>
      <c r="Q40">
        <v>2.5000000000000001E-2</v>
      </c>
      <c r="R40">
        <v>2.5000000000000001E-2</v>
      </c>
      <c r="S40">
        <v>0</v>
      </c>
      <c r="T40">
        <v>2.5000000000000001E-2</v>
      </c>
      <c r="U40">
        <v>2.5000000000000001E-2</v>
      </c>
      <c r="V40">
        <v>2.5000000000000001E-2</v>
      </c>
      <c r="W40">
        <v>0</v>
      </c>
      <c r="X40">
        <v>2.5000000000000001E-2</v>
      </c>
      <c r="Y40">
        <v>2.5000000000000001E-2</v>
      </c>
      <c r="Z40">
        <v>2.5000000000000001E-2</v>
      </c>
      <c r="AA40">
        <v>2.5000000000000001E-2</v>
      </c>
      <c r="AB40">
        <v>2.5000000000000001E-2</v>
      </c>
      <c r="AC40">
        <v>2.5000000000000001E-2</v>
      </c>
      <c r="AD40">
        <v>2.5000000000000001E-2</v>
      </c>
      <c r="AE40">
        <v>0</v>
      </c>
      <c r="AF40">
        <v>0</v>
      </c>
      <c r="AG40">
        <v>0</v>
      </c>
      <c r="AH40">
        <v>0</v>
      </c>
      <c r="AM40">
        <v>0.56338599700333081</v>
      </c>
      <c r="AN40">
        <v>0.50895412829204201</v>
      </c>
      <c r="AO40">
        <v>0.45721081772371175</v>
      </c>
      <c r="AP40">
        <v>0.40781146546717162</v>
      </c>
      <c r="AQ40">
        <v>0.45721081772371175</v>
      </c>
      <c r="AR40">
        <v>0.45721081772371175</v>
      </c>
      <c r="AS40">
        <v>0.36054258730748989</v>
      </c>
      <c r="AT40">
        <v>0.23057789677592444</v>
      </c>
      <c r="AU40">
        <v>0.31527813304054897</v>
      </c>
      <c r="AV40">
        <v>0.19119006072530698</v>
      </c>
    </row>
    <row r="41" spans="15:52" x14ac:dyDescent="0.25">
      <c r="AM41">
        <v>0.38357792331440566</v>
      </c>
      <c r="AN41">
        <v>0.60421544873332511</v>
      </c>
      <c r="AO41">
        <v>0.60421544873332511</v>
      </c>
      <c r="AP41">
        <v>0.48797065465412803</v>
      </c>
      <c r="AQ41">
        <v>0.56338599700333081</v>
      </c>
      <c r="AR41">
        <v>0.29780683878364256</v>
      </c>
      <c r="AS41">
        <v>0.4782488817528856</v>
      </c>
      <c r="AT41">
        <v>0.38435439037864549</v>
      </c>
      <c r="AU41">
        <v>0.25713062640640638</v>
      </c>
      <c r="AV41">
        <v>0.1128094039219405</v>
      </c>
      <c r="AW41">
        <v>1.257911709342506E-2</v>
      </c>
      <c r="AX41">
        <v>1.257911709342506E-2</v>
      </c>
      <c r="AY41">
        <v>0.15811388300841897</v>
      </c>
      <c r="AZ41">
        <v>1.257911709342506E-2</v>
      </c>
    </row>
    <row r="42" spans="15:52" x14ac:dyDescent="0.25">
      <c r="Q42">
        <v>1.257911709342506E-2</v>
      </c>
      <c r="R42">
        <v>0.15811388300841897</v>
      </c>
      <c r="S42">
        <v>0.15811388300841897</v>
      </c>
      <c r="T42">
        <v>1.257911709342506E-2</v>
      </c>
      <c r="U42">
        <v>0.15811388300841897</v>
      </c>
      <c r="V42">
        <v>1.257911709342506E-2</v>
      </c>
      <c r="W42">
        <v>1.257911709342506E-2</v>
      </c>
      <c r="X42">
        <v>1.257911709342506E-2</v>
      </c>
      <c r="Y42">
        <v>8.4037586596126396E-3</v>
      </c>
      <c r="Z42">
        <v>8.4037586596126396E-3</v>
      </c>
      <c r="AA42">
        <v>2.5000000000000001E-2</v>
      </c>
      <c r="AB42">
        <v>2.5000000000000001E-2</v>
      </c>
      <c r="AC42">
        <v>0</v>
      </c>
      <c r="AD42">
        <v>2.5000000000000001E-2</v>
      </c>
      <c r="AE42">
        <v>0</v>
      </c>
      <c r="AF42">
        <v>2.5000000000000001E-2</v>
      </c>
      <c r="AG42">
        <v>0</v>
      </c>
      <c r="AH42">
        <v>0</v>
      </c>
      <c r="AM42">
        <v>0.35138011061599128</v>
      </c>
      <c r="AN42">
        <v>0.35138011061599128</v>
      </c>
      <c r="AO42">
        <v>0.5718708390903009</v>
      </c>
      <c r="AP42">
        <v>0.5718708390903009</v>
      </c>
      <c r="AQ42">
        <v>0.41896474281633855</v>
      </c>
      <c r="AR42">
        <v>0.35138011061599128</v>
      </c>
      <c r="AS42">
        <v>0.35138011061599128</v>
      </c>
      <c r="AT42">
        <v>0.41896474281633855</v>
      </c>
      <c r="AU42">
        <v>0.17661108998211783</v>
      </c>
      <c r="AV42">
        <v>0.17661108998211783</v>
      </c>
    </row>
    <row r="43" spans="15:52" x14ac:dyDescent="0.25">
      <c r="AM43">
        <v>0.54354345376838875</v>
      </c>
      <c r="AN43">
        <v>0.6165237631507372</v>
      </c>
      <c r="AO43">
        <v>0.47622918010387227</v>
      </c>
      <c r="AP43">
        <v>0.3543460943020782</v>
      </c>
      <c r="AQ43">
        <v>0.54434691810849412</v>
      </c>
      <c r="AR43">
        <v>0.54434691810849412</v>
      </c>
      <c r="AS43">
        <v>0.43449843115384867</v>
      </c>
      <c r="AT43">
        <v>0.35745120589306234</v>
      </c>
      <c r="AU43">
        <v>0.24447468946619599</v>
      </c>
      <c r="AV43">
        <v>0.24447468946619599</v>
      </c>
      <c r="AW43">
        <v>8.4037586596126396E-3</v>
      </c>
      <c r="AX43">
        <v>8.4037586596126396E-3</v>
      </c>
      <c r="AY43">
        <v>0.29240177382128663</v>
      </c>
      <c r="AZ43">
        <v>9.4299324050245992E-2</v>
      </c>
    </row>
    <row r="44" spans="15:52" x14ac:dyDescent="0.25">
      <c r="Y44">
        <v>2.5000000000000001E-2</v>
      </c>
      <c r="Z44">
        <v>2.5000000000000001E-2</v>
      </c>
      <c r="AA44">
        <v>2.5000000000000001E-2</v>
      </c>
      <c r="AB44">
        <v>0</v>
      </c>
      <c r="AC44">
        <v>0</v>
      </c>
      <c r="AD44">
        <v>2.5000000000000001E-2</v>
      </c>
      <c r="AE44">
        <v>0</v>
      </c>
      <c r="AF44">
        <v>2.5000000000000001E-2</v>
      </c>
      <c r="AG44">
        <v>0</v>
      </c>
      <c r="AH44">
        <v>0</v>
      </c>
      <c r="AM44">
        <v>0.31577760291406287</v>
      </c>
      <c r="AN44">
        <v>0.31577760291406287</v>
      </c>
      <c r="AO44">
        <v>0.38573833824929471</v>
      </c>
      <c r="AP44">
        <v>0.31577760291406287</v>
      </c>
      <c r="AQ44">
        <v>0.41896474281633855</v>
      </c>
      <c r="AR44">
        <v>0.49202432295152843</v>
      </c>
      <c r="AS44">
        <v>0.41896474281633855</v>
      </c>
      <c r="AT44">
        <v>0.17661108998211783</v>
      </c>
      <c r="AU44">
        <v>0.12759842985915948</v>
      </c>
      <c r="AV44">
        <v>8.3889318307127536E-2</v>
      </c>
      <c r="AW44">
        <v>0</v>
      </c>
      <c r="AX44">
        <v>0</v>
      </c>
      <c r="AY44">
        <v>0</v>
      </c>
      <c r="AZ44">
        <v>0</v>
      </c>
    </row>
    <row r="45" spans="15:52" x14ac:dyDescent="0.25">
      <c r="Y45">
        <v>2.5000000000000001E-2</v>
      </c>
      <c r="Z45">
        <v>0</v>
      </c>
      <c r="AA45">
        <v>0</v>
      </c>
      <c r="AB45">
        <v>2.5000000000000001E-2</v>
      </c>
      <c r="AC45">
        <v>0</v>
      </c>
      <c r="AD45">
        <v>2.5000000000000001E-2</v>
      </c>
      <c r="AE45">
        <v>2.5000000000000001E-2</v>
      </c>
      <c r="AF45">
        <v>2.5000000000000001E-2</v>
      </c>
      <c r="AG45">
        <v>2.5000000000000001E-2</v>
      </c>
      <c r="AH45">
        <v>2.5000000000000001E-2</v>
      </c>
      <c r="AM45">
        <v>0.55498388297180501</v>
      </c>
      <c r="AN45">
        <v>0.55498388297180501</v>
      </c>
      <c r="AO45">
        <v>0.69150289218123917</v>
      </c>
      <c r="AP45">
        <v>0.55498388297180501</v>
      </c>
      <c r="AQ45">
        <v>0.51586225131403207</v>
      </c>
      <c r="AR45">
        <v>0.51586225131403207</v>
      </c>
      <c r="AS45">
        <v>0.42814153812181077</v>
      </c>
      <c r="AT45">
        <v>0.61520383484905583</v>
      </c>
      <c r="AU45">
        <v>0.34887550641881448</v>
      </c>
      <c r="AV45">
        <v>0.15165222980843018</v>
      </c>
      <c r="AW45">
        <v>1.257911709342506E-2</v>
      </c>
      <c r="AX45">
        <v>1.257911709342506E-2</v>
      </c>
      <c r="AY45">
        <v>1.257911709342506E-2</v>
      </c>
      <c r="AZ45">
        <v>1.257911709342506E-2</v>
      </c>
    </row>
    <row r="46" spans="15:52" x14ac:dyDescent="0.25">
      <c r="O46">
        <v>2.5000000000000001E-2</v>
      </c>
      <c r="P46">
        <v>2.5000000000000001E-2</v>
      </c>
      <c r="Q46">
        <v>2.5000000000000001E-2</v>
      </c>
      <c r="R46">
        <v>2.5000000000000001E-2</v>
      </c>
      <c r="S46">
        <v>2.5000000000000001E-2</v>
      </c>
      <c r="T46">
        <v>1.257911709342506E-2</v>
      </c>
      <c r="U46">
        <v>0</v>
      </c>
      <c r="V46">
        <v>1.257911709342506E-2</v>
      </c>
      <c r="W46">
        <v>1.257911709342506E-2</v>
      </c>
      <c r="X46">
        <v>1.257911709342506E-2</v>
      </c>
      <c r="Y46">
        <v>0.15811388300841897</v>
      </c>
      <c r="Z46">
        <v>0.15811388300841897</v>
      </c>
      <c r="AA46">
        <v>0</v>
      </c>
      <c r="AB46">
        <v>0</v>
      </c>
      <c r="AC46">
        <v>0</v>
      </c>
      <c r="AD46">
        <v>2.5000000000000001E-2</v>
      </c>
      <c r="AE46">
        <v>2.5000000000000001E-2</v>
      </c>
      <c r="AF46">
        <v>0</v>
      </c>
      <c r="AG46">
        <v>2.5000000000000001E-2</v>
      </c>
      <c r="AH46">
        <v>2.5000000000000001E-2</v>
      </c>
      <c r="AM46">
        <v>0.66411086246287976</v>
      </c>
      <c r="AN46">
        <v>0.5629692737631844</v>
      </c>
      <c r="AO46">
        <v>0.71962066409058867</v>
      </c>
      <c r="AP46">
        <v>0.65087790274259216</v>
      </c>
      <c r="AQ46">
        <v>0.63917154554072741</v>
      </c>
      <c r="AR46">
        <v>0.73969415789478621</v>
      </c>
      <c r="AS46">
        <v>0.68780969271376424</v>
      </c>
      <c r="AT46">
        <v>0.59296256772132327</v>
      </c>
      <c r="AU46">
        <v>0.38665349625683954</v>
      </c>
      <c r="AV46">
        <v>0.27796800966994661</v>
      </c>
      <c r="AW46">
        <v>0.15811388300841897</v>
      </c>
      <c r="AX46">
        <v>0.15811388300841897</v>
      </c>
      <c r="AY46">
        <v>0.15811388300841897</v>
      </c>
      <c r="AZ46">
        <v>1.257911709342506E-2</v>
      </c>
    </row>
    <row r="47" spans="15:52" x14ac:dyDescent="0.25">
      <c r="AC47">
        <v>0</v>
      </c>
      <c r="AD47">
        <v>0</v>
      </c>
      <c r="AE47">
        <v>1.257911709342506E-2</v>
      </c>
      <c r="AF47">
        <v>0</v>
      </c>
      <c r="AG47">
        <v>1.257911709342506E-2</v>
      </c>
      <c r="AH47">
        <v>0</v>
      </c>
      <c r="AI47">
        <v>1.257911709342506E-2</v>
      </c>
      <c r="AJ47">
        <v>1.257911709342506E-2</v>
      </c>
      <c r="AK47">
        <v>1.257911709342506E-2</v>
      </c>
      <c r="AL47">
        <v>0</v>
      </c>
      <c r="AQ47">
        <v>0.44390453769235849</v>
      </c>
      <c r="AR47">
        <v>0.55498388297180501</v>
      </c>
      <c r="AS47">
        <v>0.55498388297180501</v>
      </c>
      <c r="AT47">
        <v>0.34754714994000269</v>
      </c>
      <c r="AU47">
        <v>0.1870860284473983</v>
      </c>
      <c r="AV47">
        <v>2.5210726326833383E-2</v>
      </c>
      <c r="AW47">
        <v>0.34754714994000269</v>
      </c>
      <c r="AX47">
        <v>0.34754714994000269</v>
      </c>
      <c r="AY47">
        <v>6.6739511177734578E-2</v>
      </c>
      <c r="AZ47">
        <v>6.6739511177734578E-2</v>
      </c>
    </row>
    <row r="48" spans="15:52" x14ac:dyDescent="0.25">
      <c r="Q48">
        <v>2.5000000000000001E-2</v>
      </c>
      <c r="R48">
        <v>2.5000000000000001E-2</v>
      </c>
      <c r="S48">
        <v>2.5000000000000001E-2</v>
      </c>
      <c r="T48">
        <v>0</v>
      </c>
      <c r="U48">
        <v>2.5000000000000001E-2</v>
      </c>
      <c r="V48">
        <v>2.5000000000000001E-2</v>
      </c>
      <c r="W48">
        <v>0</v>
      </c>
      <c r="X48">
        <v>0</v>
      </c>
      <c r="Y48">
        <v>0</v>
      </c>
      <c r="Z48">
        <v>0</v>
      </c>
      <c r="AQ48">
        <v>0.70164733316042405</v>
      </c>
      <c r="AR48">
        <v>0.76336260012390067</v>
      </c>
      <c r="AS48">
        <v>0.76336260012390067</v>
      </c>
      <c r="AT48">
        <v>0.52430860845831528</v>
      </c>
      <c r="AU48">
        <v>0.22726272248182555</v>
      </c>
      <c r="AV48">
        <v>0.16562720439323564</v>
      </c>
      <c r="AW48">
        <v>0.49782773530109115</v>
      </c>
      <c r="AX48">
        <v>0.31511970663498579</v>
      </c>
      <c r="AY48">
        <v>0.31511970663498579</v>
      </c>
      <c r="AZ48">
        <v>0.20628249087076678</v>
      </c>
    </row>
    <row r="49" spans="20:54" x14ac:dyDescent="0.25">
      <c r="AQ49">
        <v>0.50612317819374386</v>
      </c>
      <c r="AR49">
        <v>0.59296256772132327</v>
      </c>
      <c r="AS49">
        <v>0.46499928250262723</v>
      </c>
      <c r="AT49">
        <v>0.38665349625683954</v>
      </c>
      <c r="AU49">
        <v>0.31305704445703197</v>
      </c>
      <c r="AV49">
        <v>0.27796800966994661</v>
      </c>
      <c r="AW49">
        <v>0.38665349625683954</v>
      </c>
      <c r="AX49">
        <v>0.21125480646514183</v>
      </c>
      <c r="AY49">
        <v>0.14949542261356963</v>
      </c>
      <c r="AZ49">
        <v>9.7730409474532931E-2</v>
      </c>
    </row>
    <row r="50" spans="20:54" x14ac:dyDescent="0.25">
      <c r="AQ50">
        <v>0.49202432295152843</v>
      </c>
      <c r="AR50">
        <v>0.6613155100681789</v>
      </c>
      <c r="AS50">
        <v>0.5718708390903009</v>
      </c>
      <c r="AT50">
        <v>0.41896474281633855</v>
      </c>
      <c r="AU50">
        <v>0.17661108998211783</v>
      </c>
      <c r="AV50">
        <v>8.3889318307127536E-2</v>
      </c>
      <c r="AW50">
        <v>0.41896474281633855</v>
      </c>
      <c r="AX50">
        <v>0.28860940003830704</v>
      </c>
      <c r="AY50">
        <v>8.3889318307127536E-2</v>
      </c>
      <c r="AZ50">
        <v>0.12759842985915948</v>
      </c>
    </row>
    <row r="51" spans="20:54" x14ac:dyDescent="0.25">
      <c r="Y51">
        <v>0</v>
      </c>
      <c r="Z51">
        <v>0</v>
      </c>
      <c r="AA51">
        <v>0</v>
      </c>
      <c r="AB51">
        <v>0</v>
      </c>
      <c r="AC51">
        <v>0</v>
      </c>
      <c r="AD51">
        <v>0</v>
      </c>
      <c r="AE51">
        <v>0</v>
      </c>
      <c r="AF51">
        <v>0</v>
      </c>
      <c r="AG51">
        <v>0</v>
      </c>
      <c r="AH51">
        <v>0</v>
      </c>
      <c r="AQ51">
        <v>0.5718708390903009</v>
      </c>
      <c r="AR51">
        <v>0.5718708390903009</v>
      </c>
      <c r="AS51">
        <v>0.6613155100681789</v>
      </c>
      <c r="AT51">
        <v>0.49202432295152843</v>
      </c>
      <c r="AU51">
        <v>0.23036054144806206</v>
      </c>
      <c r="AV51">
        <v>4.657928788986726E-2</v>
      </c>
      <c r="AW51">
        <v>0.49202432295152843</v>
      </c>
      <c r="AX51">
        <v>0.23036054144806206</v>
      </c>
      <c r="AY51">
        <v>0.25134548227030384</v>
      </c>
      <c r="AZ51">
        <v>8.3889318307127536E-2</v>
      </c>
    </row>
    <row r="52" spans="20:54" x14ac:dyDescent="0.25">
      <c r="T52">
        <v>2.5000000000000001E-2</v>
      </c>
      <c r="U52">
        <v>2.5000000000000001E-2</v>
      </c>
      <c r="V52">
        <v>2.5000000000000001E-2</v>
      </c>
      <c r="W52">
        <v>2.5000000000000001E-2</v>
      </c>
      <c r="X52">
        <v>2.5000000000000001E-2</v>
      </c>
      <c r="Y52">
        <v>2.5000000000000001E-2</v>
      </c>
      <c r="Z52">
        <v>2.5000000000000001E-2</v>
      </c>
      <c r="AA52">
        <v>0</v>
      </c>
      <c r="AB52">
        <v>2.5000000000000001E-2</v>
      </c>
      <c r="AC52">
        <v>0</v>
      </c>
      <c r="AQ52">
        <v>0.40992523817207482</v>
      </c>
      <c r="AR52">
        <v>0.43449843115384867</v>
      </c>
      <c r="AS52">
        <v>0.33499784401173516</v>
      </c>
      <c r="AT52">
        <v>0.48797065465412803</v>
      </c>
      <c r="AU52">
        <v>0.43449843115384867</v>
      </c>
      <c r="AV52">
        <v>0.27811830033110629</v>
      </c>
      <c r="AW52">
        <v>0.38357792331440566</v>
      </c>
      <c r="AX52">
        <v>0.12576063587298347</v>
      </c>
      <c r="AY52">
        <v>0.24447468946619599</v>
      </c>
      <c r="AZ52">
        <v>0.12576063587298347</v>
      </c>
    </row>
    <row r="53" spans="20:54" x14ac:dyDescent="0.25">
      <c r="AQ53">
        <v>0.71508584708184553</v>
      </c>
      <c r="AR53">
        <v>0.39025744042757848</v>
      </c>
      <c r="AS53">
        <v>0.39025744042757848</v>
      </c>
      <c r="AT53">
        <v>0.48224414763982804</v>
      </c>
      <c r="AU53">
        <v>0.23379359765934504</v>
      </c>
      <c r="AV53">
        <v>0.1674880940637069</v>
      </c>
      <c r="AW53">
        <v>0.30790471501167671</v>
      </c>
      <c r="AX53">
        <v>2.2831198299959637E-2</v>
      </c>
      <c r="AY53">
        <v>0.10926344381909814</v>
      </c>
      <c r="AZ53">
        <v>0.10926344381909814</v>
      </c>
    </row>
    <row r="54" spans="20:54" x14ac:dyDescent="0.25">
      <c r="AQ54">
        <v>0.595397303396628</v>
      </c>
      <c r="AR54">
        <v>0.51910886619314756</v>
      </c>
      <c r="AS54">
        <v>0.50100672679541969</v>
      </c>
      <c r="AT54">
        <v>0.56568212715571686</v>
      </c>
      <c r="AU54">
        <v>0.18443696178394675</v>
      </c>
      <c r="AV54">
        <v>0.32924715394675763</v>
      </c>
      <c r="AW54">
        <v>0.56568212715571686</v>
      </c>
      <c r="AX54">
        <v>0.32924715394675763</v>
      </c>
      <c r="AY54">
        <v>0.47622918010387227</v>
      </c>
      <c r="AZ54">
        <v>0.44041728124566282</v>
      </c>
      <c r="BA54">
        <v>0.15811388300841897</v>
      </c>
      <c r="BB54">
        <v>0.15811388300841897</v>
      </c>
    </row>
    <row r="55" spans="20:54" x14ac:dyDescent="0.25">
      <c r="AQ55">
        <v>0.69150289218123917</v>
      </c>
      <c r="AR55">
        <v>0.69150289218123917</v>
      </c>
      <c r="AS55">
        <v>0.34754714994000269</v>
      </c>
      <c r="AT55">
        <v>0.44390453769235849</v>
      </c>
      <c r="AU55">
        <v>0.12155225811982739</v>
      </c>
      <c r="AV55">
        <v>0.1870860284473983</v>
      </c>
      <c r="AW55">
        <v>0.55498388297180501</v>
      </c>
      <c r="AX55">
        <v>0.1870860284473983</v>
      </c>
      <c r="AY55">
        <v>0.1870860284473983</v>
      </c>
      <c r="AZ55">
        <v>6.6739511177734578E-2</v>
      </c>
    </row>
    <row r="56" spans="20:54" x14ac:dyDescent="0.25">
      <c r="AQ56">
        <v>0.39025744042757848</v>
      </c>
      <c r="AR56">
        <v>0.39025744042757848</v>
      </c>
      <c r="AS56">
        <v>0.48224414763982804</v>
      </c>
      <c r="AT56">
        <v>0.58722008301161654</v>
      </c>
      <c r="AU56">
        <v>0.10926344381909814</v>
      </c>
      <c r="AV56">
        <v>0.1674880940637069</v>
      </c>
      <c r="AW56">
        <v>0.48224414763982804</v>
      </c>
      <c r="AX56">
        <v>0.23379359765934504</v>
      </c>
      <c r="AY56">
        <v>0.48224414763982804</v>
      </c>
      <c r="AZ56">
        <v>0.1674880940637069</v>
      </c>
    </row>
    <row r="57" spans="20:54" x14ac:dyDescent="0.25">
      <c r="AQ57">
        <v>9.8988278442507904E-2</v>
      </c>
      <c r="AR57">
        <v>0.29042086373734266</v>
      </c>
      <c r="AS57">
        <v>0.29042086373734266</v>
      </c>
      <c r="AT57">
        <v>0.29042086373734266</v>
      </c>
      <c r="AU57">
        <v>3.6692566176085573E-2</v>
      </c>
      <c r="AV57">
        <v>3.6692566176085573E-2</v>
      </c>
      <c r="AW57">
        <v>0.42127680295680436</v>
      </c>
      <c r="AX57">
        <v>9.8988278442507904E-2</v>
      </c>
      <c r="AY57">
        <v>9.8988278442507904E-2</v>
      </c>
      <c r="AZ57">
        <v>3.6102968619005846E-3</v>
      </c>
    </row>
    <row r="58" spans="20:54" x14ac:dyDescent="0.25">
      <c r="AQ58">
        <v>0.47349032912479405</v>
      </c>
      <c r="AR58">
        <v>0.47349032912479405</v>
      </c>
      <c r="AS58">
        <v>0.34914420558717607</v>
      </c>
      <c r="AT58">
        <v>0.24486321636655139</v>
      </c>
      <c r="AU58">
        <v>3.1854026249944212E-2</v>
      </c>
      <c r="AV58">
        <v>9.8988278442507904E-2</v>
      </c>
      <c r="AW58">
        <v>0.34914420558717607</v>
      </c>
      <c r="AX58">
        <v>0.42127680295680436</v>
      </c>
      <c r="AY58">
        <v>0.47349032912479405</v>
      </c>
      <c r="AZ58">
        <v>0.34914420558717607</v>
      </c>
    </row>
    <row r="59" spans="20:54" x14ac:dyDescent="0.25">
      <c r="AQ59">
        <v>0</v>
      </c>
      <c r="AR59">
        <v>2.5000000000000001E-2</v>
      </c>
      <c r="AS59">
        <v>0.34914420558717607</v>
      </c>
      <c r="AT59">
        <v>0.47349032912479405</v>
      </c>
      <c r="AU59">
        <v>0.47349032912479405</v>
      </c>
      <c r="AV59">
        <v>0.24486321636655139</v>
      </c>
      <c r="AW59">
        <v>0.63058335244718067</v>
      </c>
      <c r="AX59">
        <v>0.34914420558717607</v>
      </c>
      <c r="AY59">
        <v>0.63058335244718067</v>
      </c>
      <c r="AZ59">
        <v>0.24486321636655139</v>
      </c>
      <c r="BA59">
        <v>0.29042086373734266</v>
      </c>
      <c r="BB59">
        <v>0.42127680295680436</v>
      </c>
    </row>
    <row r="60" spans="20:54" x14ac:dyDescent="0.25">
      <c r="AS60">
        <v>0.44332807395760954</v>
      </c>
      <c r="AT60">
        <v>0.69845959989243145</v>
      </c>
      <c r="AU60">
        <v>0.3337082184752922</v>
      </c>
      <c r="AV60">
        <v>0.40570753529859127</v>
      </c>
      <c r="AW60">
        <v>0.79648308607758533</v>
      </c>
      <c r="AX60">
        <v>0.52212521030616887</v>
      </c>
      <c r="AY60">
        <v>0.48210356355425876</v>
      </c>
      <c r="AZ60">
        <v>0.29927217944159645</v>
      </c>
      <c r="BA60">
        <v>0.17214413800566652</v>
      </c>
      <c r="BB60">
        <v>0.26587121742295095</v>
      </c>
    </row>
    <row r="61" spans="20:54" x14ac:dyDescent="0.25">
      <c r="AS61">
        <v>0.6165237631507372</v>
      </c>
      <c r="AT61">
        <v>0.79409278579217724</v>
      </c>
      <c r="AU61">
        <v>0.47622918010387227</v>
      </c>
      <c r="AV61">
        <v>0.29877689908317739</v>
      </c>
      <c r="AW61">
        <v>0.6165237631507372</v>
      </c>
      <c r="AX61">
        <v>0.41337936354864135</v>
      </c>
      <c r="AY61">
        <v>0.6165237631507372</v>
      </c>
      <c r="AZ61">
        <v>0.47622918010387227</v>
      </c>
      <c r="BA61">
        <v>0.24651011149057522</v>
      </c>
      <c r="BB61">
        <v>0.15198367508112187</v>
      </c>
    </row>
    <row r="62" spans="20:54" x14ac:dyDescent="0.25">
      <c r="AS62">
        <v>0.3543460943020782</v>
      </c>
      <c r="AT62">
        <v>0.6165237631507372</v>
      </c>
      <c r="AU62">
        <v>0.41337936354864135</v>
      </c>
      <c r="AV62">
        <v>0.6165237631507372</v>
      </c>
      <c r="AW62">
        <v>0.54354345376838875</v>
      </c>
      <c r="AX62">
        <v>0.3543460943020782</v>
      </c>
      <c r="AY62">
        <v>0.6165237631507372</v>
      </c>
      <c r="AZ62">
        <v>0.51910886619314756</v>
      </c>
      <c r="BA62">
        <v>0.3543460943020782</v>
      </c>
      <c r="BB62">
        <v>0.54354345376838875</v>
      </c>
    </row>
    <row r="63" spans="20:54" x14ac:dyDescent="0.25">
      <c r="AS63">
        <v>0.22277809550351213</v>
      </c>
      <c r="AT63">
        <v>0.54074187356009951</v>
      </c>
      <c r="AU63">
        <v>0.11811724875702523</v>
      </c>
      <c r="AV63">
        <v>0.11811724875702523</v>
      </c>
      <c r="AW63">
        <v>0.358765421002325</v>
      </c>
      <c r="AX63">
        <v>0.14663279963467324</v>
      </c>
      <c r="AY63">
        <v>0.358765421002325</v>
      </c>
      <c r="AZ63">
        <v>0.22277809550351213</v>
      </c>
      <c r="BA63">
        <v>0.11811724875702523</v>
      </c>
      <c r="BB63">
        <v>0.11811724875702523</v>
      </c>
    </row>
    <row r="64" spans="20:54" x14ac:dyDescent="0.25">
      <c r="AS64">
        <v>6.7585986488542971E-2</v>
      </c>
      <c r="AT64">
        <v>0.39763536438352531</v>
      </c>
      <c r="AU64">
        <v>6.7585986488542971E-2</v>
      </c>
      <c r="AV64">
        <v>6.3094632097098688E-3</v>
      </c>
      <c r="AW64">
        <v>0.19412044968324316</v>
      </c>
      <c r="AX64">
        <v>6.7585986488542971E-2</v>
      </c>
      <c r="AY64">
        <v>6.7585986488542971E-2</v>
      </c>
      <c r="AZ64">
        <v>6.3094632097098688E-3</v>
      </c>
      <c r="BA64">
        <v>6.3094632097098688E-3</v>
      </c>
      <c r="BB64">
        <v>6.3094632097098688E-3</v>
      </c>
    </row>
    <row r="65" spans="1:54" x14ac:dyDescent="0.25">
      <c r="AS65">
        <v>0.28358206388191087</v>
      </c>
      <c r="AT65">
        <v>0.4781762498950185</v>
      </c>
      <c r="AU65">
        <v>5.2744950526316947E-2</v>
      </c>
      <c r="AV65">
        <v>0.14663279963467324</v>
      </c>
      <c r="AW65">
        <v>0.28358206388191087</v>
      </c>
      <c r="AX65">
        <v>5.0507633794680609E-3</v>
      </c>
      <c r="AY65">
        <v>0.4781762498950185</v>
      </c>
      <c r="AZ65">
        <v>0.4781762498950185</v>
      </c>
      <c r="BA65">
        <v>0.14663279963467324</v>
      </c>
      <c r="BB65">
        <v>0.14663279963467324</v>
      </c>
    </row>
    <row r="66" spans="1:54" x14ac:dyDescent="0.25">
      <c r="AS66">
        <v>2.5000000000000001E-2</v>
      </c>
      <c r="AT66">
        <v>2.5000000000000001E-2</v>
      </c>
      <c r="AU66">
        <v>2.5000000000000001E-2</v>
      </c>
      <c r="AV66">
        <v>2.5000000000000001E-2</v>
      </c>
      <c r="AW66">
        <v>2.5000000000000001E-2</v>
      </c>
      <c r="AX66">
        <v>2.5000000000000001E-2</v>
      </c>
      <c r="AY66">
        <v>2.5000000000000001E-2</v>
      </c>
      <c r="AZ66">
        <v>2.5000000000000001E-2</v>
      </c>
      <c r="BA66">
        <v>2.5000000000000001E-2</v>
      </c>
      <c r="BB66">
        <v>2.5000000000000001E-2</v>
      </c>
    </row>
    <row r="69" spans="1:54" x14ac:dyDescent="0.25">
      <c r="A69" t="s">
        <v>27</v>
      </c>
    </row>
    <row r="77" spans="1:54" x14ac:dyDescent="0.25">
      <c r="O77">
        <v>0</v>
      </c>
      <c r="P77">
        <v>0</v>
      </c>
      <c r="Q77">
        <v>0</v>
      </c>
      <c r="R77">
        <v>0</v>
      </c>
      <c r="S77">
        <v>0</v>
      </c>
      <c r="T77">
        <v>0</v>
      </c>
      <c r="U77">
        <v>0</v>
      </c>
      <c r="V77">
        <v>0</v>
      </c>
      <c r="W77">
        <v>0</v>
      </c>
      <c r="X77">
        <v>0</v>
      </c>
    </row>
    <row r="78" spans="1:54" x14ac:dyDescent="0.25">
      <c r="O78">
        <v>0.20628249087076678</v>
      </c>
      <c r="P78">
        <v>5.4283858378764871E-2</v>
      </c>
      <c r="Q78">
        <v>1.4979691670709977E-2</v>
      </c>
      <c r="R78">
        <v>6.8052094461469204E-2</v>
      </c>
      <c r="S78">
        <v>0.13861013208847051</v>
      </c>
      <c r="T78">
        <v>0.19076275200290893</v>
      </c>
      <c r="U78">
        <v>0.21550774142578732</v>
      </c>
      <c r="V78">
        <v>0.31176187902234931</v>
      </c>
      <c r="W78">
        <v>1.4625496995132242E-2</v>
      </c>
      <c r="X78">
        <v>0.19076275200290893</v>
      </c>
      <c r="Y78">
        <v>0</v>
      </c>
      <c r="Z78">
        <v>0</v>
      </c>
    </row>
    <row r="79" spans="1:54" x14ac:dyDescent="0.25">
      <c r="O79">
        <v>6.8311464012484113E-2</v>
      </c>
      <c r="P79">
        <v>1.0121996993108454E-3</v>
      </c>
      <c r="Q79">
        <v>1.0121996993108454E-3</v>
      </c>
      <c r="R79">
        <v>4.7353626607257115E-2</v>
      </c>
      <c r="S79">
        <v>6.8311464012484113E-2</v>
      </c>
      <c r="T79">
        <v>9.3564439331742855E-2</v>
      </c>
      <c r="U79">
        <v>9.3564439331742855E-2</v>
      </c>
      <c r="V79">
        <v>0.12071668850406669</v>
      </c>
      <c r="W79">
        <v>1.0121996993108454E-3</v>
      </c>
      <c r="X79">
        <v>0.31305704445703197</v>
      </c>
    </row>
    <row r="80" spans="1:54" x14ac:dyDescent="0.25">
      <c r="O80">
        <v>3.5785083121574635E-2</v>
      </c>
      <c r="P80">
        <v>1.4055561673694209E-3</v>
      </c>
      <c r="Q80">
        <v>1.3316288041794241E-3</v>
      </c>
      <c r="R80">
        <v>1.3316288041794241E-3</v>
      </c>
      <c r="S80">
        <v>3.3826249001764619E-2</v>
      </c>
      <c r="T80">
        <v>3.3826249001764619E-2</v>
      </c>
      <c r="U80">
        <v>1.3012164371777477E-2</v>
      </c>
      <c r="V80">
        <v>3.5785083121574635E-2</v>
      </c>
      <c r="W80">
        <v>1.3012164371777477E-2</v>
      </c>
      <c r="X80">
        <v>0.16288587215509964</v>
      </c>
      <c r="Y80">
        <v>0</v>
      </c>
      <c r="Z80">
        <v>0</v>
      </c>
    </row>
    <row r="81" spans="15:44" x14ac:dyDescent="0.25">
      <c r="O81">
        <v>2.5000000000000001E-2</v>
      </c>
      <c r="P81">
        <v>0</v>
      </c>
      <c r="Q81">
        <v>1.910931186120432E-2</v>
      </c>
      <c r="R81">
        <v>3.9621535850080825E-2</v>
      </c>
      <c r="S81">
        <v>4.9055790641763852E-2</v>
      </c>
      <c r="T81">
        <v>5.7390005607021899E-2</v>
      </c>
      <c r="U81">
        <v>0.15526999346420634</v>
      </c>
      <c r="V81">
        <v>0.11864239856165049</v>
      </c>
      <c r="W81">
        <v>6.8588612623461054E-2</v>
      </c>
      <c r="X81">
        <v>0.28550438240732356</v>
      </c>
      <c r="Y81">
        <v>0.10599421987043234</v>
      </c>
      <c r="Z81">
        <v>0.13153147464979331</v>
      </c>
      <c r="AA81">
        <v>8.4037586596126396E-3</v>
      </c>
      <c r="AB81">
        <v>8.4037586596126396E-3</v>
      </c>
      <c r="AC81">
        <v>6.3094632097098688E-3</v>
      </c>
      <c r="AD81">
        <v>2.5000000000000001E-2</v>
      </c>
      <c r="AE81">
        <v>0</v>
      </c>
      <c r="AF81">
        <v>2.5000000000000001E-2</v>
      </c>
      <c r="AG81">
        <v>0</v>
      </c>
      <c r="AH81">
        <v>0</v>
      </c>
      <c r="AI81">
        <v>0</v>
      </c>
      <c r="AJ81">
        <v>0</v>
      </c>
      <c r="AK81">
        <v>0</v>
      </c>
      <c r="AL81">
        <v>0</v>
      </c>
    </row>
    <row r="82" spans="15:44" x14ac:dyDescent="0.25">
      <c r="Q82">
        <v>1.1001686304415014E-3</v>
      </c>
      <c r="R82">
        <v>1.1001686304415014E-3</v>
      </c>
      <c r="S82">
        <v>1.070996603787587E-2</v>
      </c>
      <c r="T82">
        <v>0.13210287969809964</v>
      </c>
      <c r="U82">
        <v>4.7353626607257115E-2</v>
      </c>
      <c r="V82">
        <v>0.1563022857091354</v>
      </c>
      <c r="W82">
        <v>0</v>
      </c>
      <c r="X82">
        <v>9.7730409474532931E-2</v>
      </c>
      <c r="Y82">
        <v>0.12615208852369153</v>
      </c>
      <c r="Z82">
        <v>0.1563022857091354</v>
      </c>
      <c r="AA82">
        <v>0</v>
      </c>
      <c r="AB82">
        <v>0</v>
      </c>
      <c r="AC82">
        <v>0</v>
      </c>
    </row>
    <row r="83" spans="15:44" x14ac:dyDescent="0.25">
      <c r="Q83">
        <v>0</v>
      </c>
      <c r="R83">
        <v>0</v>
      </c>
      <c r="S83">
        <v>3.5130653103311371E-2</v>
      </c>
      <c r="T83">
        <v>8.4406016160564534E-2</v>
      </c>
      <c r="U83">
        <v>0.12120329412383524</v>
      </c>
      <c r="V83">
        <v>0.16347398462849383</v>
      </c>
      <c r="W83">
        <v>7.0302520590477969E-4</v>
      </c>
      <c r="X83">
        <v>0.20822294708659261</v>
      </c>
      <c r="Y83">
        <v>0.11772517430710816</v>
      </c>
      <c r="Z83">
        <v>1.7043530695818793E-2</v>
      </c>
      <c r="AA83">
        <v>0</v>
      </c>
      <c r="AB83">
        <v>6.3094632097098688E-3</v>
      </c>
      <c r="AC83">
        <v>4.2107445144894742E-3</v>
      </c>
      <c r="AD83">
        <v>0</v>
      </c>
      <c r="AE83">
        <v>0</v>
      </c>
      <c r="AF83">
        <v>1.257911709342506E-2</v>
      </c>
      <c r="AG83">
        <v>0</v>
      </c>
      <c r="AH83">
        <v>1.257911709342506E-2</v>
      </c>
      <c r="AI83">
        <v>0</v>
      </c>
      <c r="AJ83">
        <v>2.5000000000000001E-2</v>
      </c>
      <c r="AK83">
        <v>0</v>
      </c>
      <c r="AL83">
        <v>2.5000000000000001E-2</v>
      </c>
    </row>
    <row r="84" spans="15:44" x14ac:dyDescent="0.25">
      <c r="Q84">
        <v>0</v>
      </c>
      <c r="R84">
        <v>0</v>
      </c>
      <c r="S84">
        <v>0</v>
      </c>
      <c r="T84">
        <v>6.7492538115963785E-2</v>
      </c>
      <c r="U84">
        <v>5.4790101853181061E-2</v>
      </c>
      <c r="V84">
        <v>9.4369776069091915E-2</v>
      </c>
      <c r="W84">
        <v>4.7758041242211297E-4</v>
      </c>
      <c r="X84">
        <v>9.4369776069091915E-2</v>
      </c>
      <c r="Y84">
        <v>0.16137964083343426</v>
      </c>
      <c r="Z84">
        <v>9.0790506663539605E-2</v>
      </c>
      <c r="AA84">
        <v>0.28188224112369786</v>
      </c>
      <c r="AB84">
        <v>7.1700767183286218E-2</v>
      </c>
      <c r="AC84">
        <v>0.17861784566414696</v>
      </c>
      <c r="AD84">
        <v>0</v>
      </c>
      <c r="AE84">
        <v>1.257911709342506E-2</v>
      </c>
      <c r="AF84">
        <v>1.257911709342506E-2</v>
      </c>
      <c r="AG84">
        <v>1.257911709342506E-2</v>
      </c>
      <c r="AH84">
        <v>0</v>
      </c>
    </row>
    <row r="85" spans="15:44" x14ac:dyDescent="0.25">
      <c r="Q85">
        <v>0</v>
      </c>
      <c r="R85">
        <v>0</v>
      </c>
      <c r="S85">
        <v>0</v>
      </c>
      <c r="T85">
        <v>8.1781344606563083E-3</v>
      </c>
      <c r="U85">
        <v>3.7553496338363301E-2</v>
      </c>
      <c r="V85">
        <v>9.9337864958019773E-2</v>
      </c>
      <c r="W85">
        <v>0</v>
      </c>
      <c r="X85">
        <v>2.1117137029722538E-2</v>
      </c>
      <c r="Y85">
        <v>5.8456082972634493E-2</v>
      </c>
      <c r="Z85">
        <v>0.12734011410223034</v>
      </c>
      <c r="AA85">
        <v>0.27510856029659658</v>
      </c>
      <c r="AB85">
        <v>5.8456082972634493E-2</v>
      </c>
      <c r="AC85">
        <v>0.15284593960863169</v>
      </c>
    </row>
    <row r="86" spans="15:44" x14ac:dyDescent="0.25">
      <c r="T86">
        <v>1.5811117227658867E-3</v>
      </c>
      <c r="U86">
        <v>0</v>
      </c>
      <c r="V86">
        <v>0.11016995471711744</v>
      </c>
      <c r="W86">
        <v>0</v>
      </c>
      <c r="X86">
        <v>1.5811117227658867E-3</v>
      </c>
      <c r="Y86">
        <v>3.5785083121574635E-2</v>
      </c>
      <c r="Z86">
        <v>3.5785083121574635E-2</v>
      </c>
      <c r="AA86">
        <v>0.17298585478975181</v>
      </c>
      <c r="AB86">
        <v>0.10313551437031998</v>
      </c>
      <c r="AC86">
        <v>6.4092047717666412E-2</v>
      </c>
      <c r="AD86">
        <v>1.257911709342506E-2</v>
      </c>
      <c r="AE86">
        <v>1.257911709342506E-2</v>
      </c>
      <c r="AF86">
        <v>0</v>
      </c>
      <c r="AG86">
        <v>0</v>
      </c>
      <c r="AH86">
        <v>0</v>
      </c>
    </row>
    <row r="87" spans="15:44" x14ac:dyDescent="0.25">
      <c r="Y87">
        <v>9.6267571552173803E-2</v>
      </c>
      <c r="Z87">
        <v>0.15568265011907667</v>
      </c>
      <c r="AA87">
        <v>0.27584296051258539</v>
      </c>
      <c r="AB87">
        <v>9.6267571552173803E-2</v>
      </c>
      <c r="AC87">
        <v>0.11592219911993085</v>
      </c>
      <c r="AD87">
        <v>0.10234830260107908</v>
      </c>
      <c r="AE87">
        <v>6.375136555877281E-2</v>
      </c>
      <c r="AF87">
        <v>0.1439331121643963</v>
      </c>
      <c r="AG87">
        <v>0.20285451204282334</v>
      </c>
      <c r="AH87">
        <v>0.24918406763773016</v>
      </c>
      <c r="AI87">
        <v>0</v>
      </c>
      <c r="AJ87">
        <v>6.3094632097098688E-3</v>
      </c>
      <c r="AK87">
        <v>0</v>
      </c>
      <c r="AL87">
        <v>6.3094632097098688E-3</v>
      </c>
    </row>
    <row r="88" spans="15:44" x14ac:dyDescent="0.25">
      <c r="Y88">
        <v>4.5379452371709539E-2</v>
      </c>
      <c r="Z88">
        <v>9.8395900187975144E-3</v>
      </c>
      <c r="AA88">
        <v>0.17971682058365546</v>
      </c>
      <c r="AB88">
        <v>2.5465396647733202E-2</v>
      </c>
      <c r="AC88">
        <v>7.9941848876080024E-2</v>
      </c>
      <c r="AD88">
        <v>6.0642908819207642E-2</v>
      </c>
      <c r="AE88">
        <v>7.9941848876080024E-2</v>
      </c>
      <c r="AF88">
        <v>7.9941848876080024E-2</v>
      </c>
      <c r="AG88">
        <v>3.8894831295438859E-2</v>
      </c>
      <c r="AH88">
        <v>0.12734011410223034</v>
      </c>
      <c r="AI88">
        <v>6.3094632097098688E-3</v>
      </c>
      <c r="AJ88">
        <v>0</v>
      </c>
      <c r="AK88">
        <v>0</v>
      </c>
      <c r="AL88">
        <v>6.3094632097098688E-3</v>
      </c>
    </row>
    <row r="89" spans="15:44" x14ac:dyDescent="0.25">
      <c r="T89">
        <v>0</v>
      </c>
      <c r="U89">
        <v>2.5000000000000001E-2</v>
      </c>
      <c r="V89">
        <v>2.5000000000000001E-2</v>
      </c>
      <c r="W89">
        <v>0</v>
      </c>
      <c r="X89">
        <v>2.5000000000000001E-2</v>
      </c>
      <c r="Y89">
        <v>4.7353626607257115E-2</v>
      </c>
      <c r="Z89">
        <v>7.131861719805499E-2</v>
      </c>
      <c r="AA89">
        <v>0.16376359837494969</v>
      </c>
      <c r="AB89">
        <v>1.070996603787587E-2</v>
      </c>
      <c r="AC89">
        <v>6.8311464012484113E-2</v>
      </c>
      <c r="AD89">
        <v>0.22109690534667847</v>
      </c>
      <c r="AE89">
        <v>7.131861719805499E-2</v>
      </c>
      <c r="AF89">
        <v>4.7353626607257115E-2</v>
      </c>
      <c r="AG89">
        <v>0.12615208852369153</v>
      </c>
      <c r="AH89">
        <v>0.22109690534667847</v>
      </c>
      <c r="AI89">
        <v>0</v>
      </c>
      <c r="AJ89">
        <v>0</v>
      </c>
      <c r="AK89">
        <v>0</v>
      </c>
      <c r="AL89">
        <v>0</v>
      </c>
      <c r="AM89">
        <v>2.5000000000000001E-2</v>
      </c>
      <c r="AN89">
        <v>0</v>
      </c>
      <c r="AO89">
        <v>2.5000000000000001E-2</v>
      </c>
      <c r="AP89">
        <v>2.5000000000000001E-2</v>
      </c>
      <c r="AQ89">
        <v>2.5000000000000001E-2</v>
      </c>
      <c r="AR89">
        <v>2.5000000000000001E-2</v>
      </c>
    </row>
    <row r="90" spans="15:44" x14ac:dyDescent="0.25">
      <c r="O90">
        <v>1.257911709342506E-2</v>
      </c>
      <c r="P90">
        <v>0</v>
      </c>
      <c r="Q90">
        <v>1.257911709342506E-2</v>
      </c>
      <c r="R90">
        <v>1.257911709342506E-2</v>
      </c>
      <c r="S90">
        <v>0</v>
      </c>
      <c r="T90">
        <v>1.257911709342506E-2</v>
      </c>
      <c r="U90">
        <v>0</v>
      </c>
      <c r="V90">
        <v>0.15811388300841897</v>
      </c>
      <c r="W90">
        <v>0</v>
      </c>
      <c r="X90">
        <v>0.15811388300841897</v>
      </c>
      <c r="Y90">
        <v>5.4860644527992719E-2</v>
      </c>
      <c r="Z90">
        <v>2.0862525460092401E-2</v>
      </c>
      <c r="AA90">
        <v>2.0862525460092401E-2</v>
      </c>
      <c r="AB90">
        <v>0</v>
      </c>
      <c r="AC90">
        <v>1.7794515483191525E-2</v>
      </c>
      <c r="AD90">
        <v>4.657928788986726E-2</v>
      </c>
      <c r="AE90">
        <v>1.7794515483191525E-2</v>
      </c>
      <c r="AF90">
        <v>1.9206671982528484E-2</v>
      </c>
      <c r="AG90">
        <v>1.9206671982528484E-2</v>
      </c>
      <c r="AH90">
        <v>2.0862525460092401E-2</v>
      </c>
      <c r="AI90">
        <v>0</v>
      </c>
      <c r="AJ90">
        <v>0</v>
      </c>
      <c r="AK90">
        <v>0</v>
      </c>
      <c r="AL90">
        <v>1.257911709342506E-2</v>
      </c>
    </row>
    <row r="91" spans="15:44" x14ac:dyDescent="0.25">
      <c r="O91">
        <v>2.5000000000000001E-2</v>
      </c>
      <c r="P91">
        <v>0</v>
      </c>
      <c r="Q91">
        <v>0</v>
      </c>
      <c r="R91">
        <v>0</v>
      </c>
      <c r="S91">
        <v>2.5000000000000001E-2</v>
      </c>
      <c r="T91">
        <v>2.5000000000000001E-2</v>
      </c>
      <c r="U91">
        <v>2.5000000000000001E-2</v>
      </c>
      <c r="V91">
        <v>2.5000000000000001E-2</v>
      </c>
      <c r="W91">
        <v>0</v>
      </c>
      <c r="X91">
        <v>0</v>
      </c>
      <c r="Y91">
        <v>0</v>
      </c>
      <c r="Z91">
        <v>0</v>
      </c>
      <c r="AA91">
        <v>9.9246091149583271E-2</v>
      </c>
      <c r="AB91">
        <v>2.1075932318602268E-3</v>
      </c>
      <c r="AC91">
        <v>1.9456284973467484E-3</v>
      </c>
      <c r="AD91">
        <v>1.9206671982528484E-2</v>
      </c>
      <c r="AE91">
        <v>0</v>
      </c>
      <c r="AF91">
        <v>1.9206671982528484E-2</v>
      </c>
      <c r="AG91">
        <v>0</v>
      </c>
      <c r="AH91">
        <v>1.9456284973467484E-3</v>
      </c>
      <c r="AI91">
        <v>2.5000000000000001E-2</v>
      </c>
      <c r="AJ91">
        <v>0</v>
      </c>
      <c r="AK91">
        <v>2.5000000000000001E-2</v>
      </c>
      <c r="AL91">
        <v>0</v>
      </c>
    </row>
    <row r="92" spans="15:44" x14ac:dyDescent="0.25">
      <c r="T92">
        <v>0</v>
      </c>
      <c r="U92">
        <v>0</v>
      </c>
      <c r="V92">
        <v>0</v>
      </c>
      <c r="W92">
        <v>0</v>
      </c>
      <c r="X92">
        <v>0</v>
      </c>
      <c r="Y92">
        <v>0</v>
      </c>
      <c r="Z92">
        <v>0</v>
      </c>
      <c r="AA92">
        <v>1.257911709342506E-2</v>
      </c>
      <c r="AB92">
        <v>0</v>
      </c>
      <c r="AC92">
        <v>2.9055851128746701E-2</v>
      </c>
      <c r="AD92">
        <v>1.120558602415099E-2</v>
      </c>
      <c r="AE92">
        <v>1.120558602415099E-2</v>
      </c>
      <c r="AF92">
        <v>0.13864652155379775</v>
      </c>
      <c r="AG92">
        <v>1.120558602415099E-2</v>
      </c>
      <c r="AH92">
        <v>2.9055851128746701E-2</v>
      </c>
      <c r="AI92">
        <v>0.13864652155379775</v>
      </c>
      <c r="AJ92">
        <v>5.1867299312436888E-2</v>
      </c>
      <c r="AK92">
        <v>0.13864652155379775</v>
      </c>
      <c r="AL92">
        <v>7.8206260351892598E-2</v>
      </c>
      <c r="AM92">
        <v>0</v>
      </c>
      <c r="AN92">
        <v>0</v>
      </c>
      <c r="AO92">
        <v>0</v>
      </c>
      <c r="AP92">
        <v>0</v>
      </c>
      <c r="AQ92">
        <v>2.5000000000000001E-2</v>
      </c>
      <c r="AR92">
        <v>2.5000000000000001E-2</v>
      </c>
    </row>
    <row r="93" spans="15:44" x14ac:dyDescent="0.25">
      <c r="Q93">
        <v>0</v>
      </c>
      <c r="R93">
        <v>0</v>
      </c>
      <c r="S93">
        <v>0</v>
      </c>
      <c r="T93">
        <v>0</v>
      </c>
      <c r="U93">
        <v>0</v>
      </c>
      <c r="V93">
        <v>4.3271868292741711E-2</v>
      </c>
      <c r="W93">
        <v>4.2107445144894742E-3</v>
      </c>
      <c r="X93">
        <v>4.3271868292741711E-2</v>
      </c>
      <c r="Y93">
        <v>4.2107445144894742E-3</v>
      </c>
      <c r="Z93">
        <v>4.3271868292741711E-2</v>
      </c>
      <c r="AC93">
        <v>3.2606489551890883E-2</v>
      </c>
      <c r="AD93">
        <v>5.4790101853181061E-2</v>
      </c>
      <c r="AE93">
        <v>6.7492538115963785E-2</v>
      </c>
      <c r="AF93">
        <v>9.4369776069091915E-2</v>
      </c>
      <c r="AG93">
        <v>5.4790101853181061E-2</v>
      </c>
      <c r="AH93">
        <v>4.3541203988687049E-2</v>
      </c>
      <c r="AI93">
        <v>6.1479662965735371E-2</v>
      </c>
      <c r="AJ93">
        <v>0.1117354216039439</v>
      </c>
      <c r="AK93">
        <v>6.1479662965735371E-2</v>
      </c>
      <c r="AL93">
        <v>0.2756127242679729</v>
      </c>
      <c r="AM93">
        <v>5.0507633794680609E-3</v>
      </c>
      <c r="AN93">
        <v>0.14663279963467324</v>
      </c>
      <c r="AO93">
        <v>5.0507633794680609E-3</v>
      </c>
      <c r="AP93">
        <v>0.14663279963467324</v>
      </c>
      <c r="AQ93">
        <v>5.2744950526316947E-2</v>
      </c>
      <c r="AR93">
        <v>0.14663279963467324</v>
      </c>
    </row>
    <row r="94" spans="15:44" x14ac:dyDescent="0.25">
      <c r="AC94">
        <v>6.30000065376769E-2</v>
      </c>
      <c r="AD94">
        <v>6.30000065376769E-2</v>
      </c>
      <c r="AE94">
        <v>9.1000729423062893E-3</v>
      </c>
      <c r="AF94">
        <v>4.1887396473767213E-2</v>
      </c>
      <c r="AG94">
        <v>4.1887396473767213E-2</v>
      </c>
      <c r="AH94">
        <v>0.16518817968731558</v>
      </c>
      <c r="AI94">
        <v>5.8456082972634493E-2</v>
      </c>
      <c r="AJ94">
        <v>0.10298355077261745</v>
      </c>
      <c r="AK94">
        <v>0.10298355077261745</v>
      </c>
      <c r="AL94">
        <v>0.12734011410223034</v>
      </c>
      <c r="AM94">
        <v>0</v>
      </c>
      <c r="AN94">
        <v>1.257911709342506E-2</v>
      </c>
      <c r="AO94">
        <v>0</v>
      </c>
      <c r="AP94">
        <v>1.257911709342506E-2</v>
      </c>
      <c r="AQ94">
        <v>0</v>
      </c>
      <c r="AR94">
        <v>0.15811388300841897</v>
      </c>
    </row>
    <row r="95" spans="15:44" x14ac:dyDescent="0.25">
      <c r="Q95">
        <v>2.5000000000000001E-2</v>
      </c>
      <c r="R95">
        <v>2.5000000000000001E-2</v>
      </c>
      <c r="S95">
        <v>0</v>
      </c>
      <c r="T95">
        <v>0</v>
      </c>
      <c r="U95">
        <v>2.5000000000000001E-2</v>
      </c>
      <c r="V95">
        <v>0</v>
      </c>
      <c r="W95">
        <v>0</v>
      </c>
      <c r="X95">
        <v>2.5000000000000001E-2</v>
      </c>
      <c r="Y95">
        <v>2.5000000000000001E-2</v>
      </c>
      <c r="Z95">
        <v>2.5000000000000001E-2</v>
      </c>
      <c r="AC95">
        <v>9.3564439331742855E-2</v>
      </c>
      <c r="AD95">
        <v>9.8395900187975144E-3</v>
      </c>
      <c r="AE95">
        <v>2.5465396647733202E-2</v>
      </c>
      <c r="AF95">
        <v>9.3564439331742855E-2</v>
      </c>
      <c r="AG95">
        <v>4.5379452371709539E-2</v>
      </c>
      <c r="AH95">
        <v>2.6559314986248944E-2</v>
      </c>
      <c r="AI95">
        <v>9.4553910037127459E-3</v>
      </c>
      <c r="AJ95">
        <v>4.356347653892384E-2</v>
      </c>
      <c r="AK95">
        <v>4.356347653892384E-2</v>
      </c>
      <c r="AL95">
        <v>0.11573221329150418</v>
      </c>
      <c r="AM95">
        <v>0</v>
      </c>
      <c r="AN95">
        <v>0</v>
      </c>
      <c r="AO95">
        <v>0</v>
      </c>
      <c r="AP95">
        <v>0</v>
      </c>
      <c r="AQ95">
        <v>0</v>
      </c>
      <c r="AR95">
        <v>0</v>
      </c>
    </row>
    <row r="96" spans="15:44" x14ac:dyDescent="0.25">
      <c r="O96">
        <v>0</v>
      </c>
      <c r="P96">
        <v>1.257911709342506E-2</v>
      </c>
      <c r="Q96">
        <v>1.257911709342506E-2</v>
      </c>
      <c r="R96">
        <v>0</v>
      </c>
      <c r="S96">
        <v>0.15811388300841897</v>
      </c>
      <c r="T96">
        <v>3.6692566176085573E-2</v>
      </c>
      <c r="U96">
        <v>3.6692566176085573E-2</v>
      </c>
      <c r="V96">
        <v>9.8988278442507904E-2</v>
      </c>
      <c r="W96">
        <v>0</v>
      </c>
      <c r="X96">
        <v>4.2107445144894742E-3</v>
      </c>
      <c r="Y96">
        <v>0.14663279963467324</v>
      </c>
      <c r="Z96">
        <v>5.0507633794680609E-3</v>
      </c>
      <c r="AA96">
        <v>0.14663279963467324</v>
      </c>
      <c r="AB96">
        <v>5.0507633794680609E-3</v>
      </c>
      <c r="AC96">
        <v>1.2048834483635116E-3</v>
      </c>
      <c r="AD96">
        <v>4.0473733905945941E-2</v>
      </c>
      <c r="AE96">
        <v>1.5513603815413918E-2</v>
      </c>
      <c r="AF96">
        <v>0</v>
      </c>
      <c r="AG96">
        <v>0</v>
      </c>
      <c r="AH96">
        <v>1.5811117227658867E-3</v>
      </c>
      <c r="AI96">
        <v>1.4881743912666338E-3</v>
      </c>
      <c r="AJ96">
        <v>1.4579316840302475E-2</v>
      </c>
      <c r="AK96">
        <v>0.18443696178394675</v>
      </c>
      <c r="AL96">
        <v>0.15198367508112187</v>
      </c>
      <c r="AM96">
        <v>0</v>
      </c>
      <c r="AN96">
        <v>0</v>
      </c>
      <c r="AO96">
        <v>0</v>
      </c>
      <c r="AP96">
        <v>0</v>
      </c>
      <c r="AQ96">
        <v>0</v>
      </c>
      <c r="AR96">
        <v>0</v>
      </c>
    </row>
    <row r="97" spans="15:52" x14ac:dyDescent="0.25">
      <c r="AC97">
        <v>1.7794515483191525E-2</v>
      </c>
      <c r="AD97">
        <v>1.8067806591253906E-3</v>
      </c>
      <c r="AE97">
        <v>1.8067806591253906E-3</v>
      </c>
      <c r="AF97">
        <v>0</v>
      </c>
      <c r="AG97">
        <v>1.8067806591253906E-3</v>
      </c>
      <c r="AH97">
        <v>1.7794515483191525E-2</v>
      </c>
      <c r="AI97">
        <v>1.4055561673694209E-3</v>
      </c>
      <c r="AJ97">
        <v>1.4055561673694209E-3</v>
      </c>
      <c r="AK97">
        <v>3.5785083121574635E-2</v>
      </c>
      <c r="AL97">
        <v>3.5785083121574635E-2</v>
      </c>
      <c r="AM97">
        <v>0</v>
      </c>
      <c r="AN97">
        <v>6.3094632097098688E-3</v>
      </c>
      <c r="AO97">
        <v>6.3094632097098688E-3</v>
      </c>
      <c r="AP97">
        <v>6.7585986488542971E-2</v>
      </c>
      <c r="AQ97">
        <v>6.3094632097098688E-3</v>
      </c>
      <c r="AR97">
        <v>0.19412044968324316</v>
      </c>
    </row>
    <row r="98" spans="15:52" x14ac:dyDescent="0.25">
      <c r="AC98">
        <v>0</v>
      </c>
      <c r="AD98">
        <v>0</v>
      </c>
      <c r="AE98">
        <v>0</v>
      </c>
      <c r="AF98">
        <v>0</v>
      </c>
      <c r="AG98">
        <v>0</v>
      </c>
      <c r="AH98">
        <v>0</v>
      </c>
      <c r="AI98">
        <v>0</v>
      </c>
      <c r="AJ98">
        <v>2.775150742279317E-2</v>
      </c>
      <c r="AK98">
        <v>1.070996603787587E-2</v>
      </c>
      <c r="AL98">
        <v>7.4603407648803688E-2</v>
      </c>
      <c r="AM98">
        <v>4.950764530579338E-2</v>
      </c>
      <c r="AN98">
        <v>0.19707642396901437</v>
      </c>
      <c r="AO98">
        <v>7.4603407648803688E-2</v>
      </c>
      <c r="AP98">
        <v>0.10228613391535835</v>
      </c>
      <c r="AQ98">
        <v>0.19707642396901437</v>
      </c>
      <c r="AR98">
        <v>0.16376359837494969</v>
      </c>
      <c r="AS98">
        <v>0</v>
      </c>
      <c r="AT98">
        <v>2.5000000000000001E-2</v>
      </c>
      <c r="AU98">
        <v>0</v>
      </c>
      <c r="AV98">
        <v>2.5000000000000001E-2</v>
      </c>
    </row>
    <row r="99" spans="15:52" x14ac:dyDescent="0.25">
      <c r="AI99">
        <v>0.10728924837039699</v>
      </c>
      <c r="AJ99">
        <v>2.9055851128746701E-2</v>
      </c>
      <c r="AK99">
        <v>1.1501475265735753E-3</v>
      </c>
      <c r="AL99">
        <v>0.17197943764633261</v>
      </c>
      <c r="AM99">
        <v>5.8456082972634493E-2</v>
      </c>
      <c r="AN99">
        <v>0.10690799182922672</v>
      </c>
      <c r="AO99">
        <v>0.15284593960863169</v>
      </c>
      <c r="AP99">
        <v>0.13752655394057922</v>
      </c>
      <c r="AQ99">
        <v>8.2960612387638411E-2</v>
      </c>
      <c r="AR99">
        <v>0.12734011410223034</v>
      </c>
      <c r="AS99">
        <v>3.6692566176085573E-2</v>
      </c>
      <c r="AT99">
        <v>3.6692566176085573E-2</v>
      </c>
      <c r="AU99">
        <v>0.1840515676400829</v>
      </c>
      <c r="AV99">
        <v>9.8988278442507904E-2</v>
      </c>
    </row>
    <row r="100" spans="15:52" x14ac:dyDescent="0.25">
      <c r="AI100">
        <v>1.5513603815413918E-2</v>
      </c>
      <c r="AJ100">
        <v>4.0473733905945941E-2</v>
      </c>
      <c r="AK100">
        <v>4.3312005105836604E-2</v>
      </c>
      <c r="AL100">
        <v>0.15198367508112187</v>
      </c>
      <c r="AM100">
        <v>6.8107740437356568E-2</v>
      </c>
      <c r="AN100">
        <v>3.7985068070626016E-2</v>
      </c>
      <c r="AO100">
        <v>6.8107740437356568E-2</v>
      </c>
      <c r="AP100">
        <v>3.7985068070626016E-2</v>
      </c>
      <c r="AQ100">
        <v>3.7985068070626016E-2</v>
      </c>
      <c r="AR100">
        <v>4.0473733905945941E-2</v>
      </c>
      <c r="AS100">
        <v>0</v>
      </c>
      <c r="AT100">
        <v>0</v>
      </c>
      <c r="AU100">
        <v>0</v>
      </c>
      <c r="AV100">
        <v>0</v>
      </c>
    </row>
    <row r="101" spans="15:52" x14ac:dyDescent="0.25">
      <c r="Y101">
        <v>0</v>
      </c>
      <c r="Z101">
        <v>0</v>
      </c>
      <c r="AA101">
        <v>0</v>
      </c>
      <c r="AB101">
        <v>0</v>
      </c>
      <c r="AC101">
        <v>0</v>
      </c>
      <c r="AD101">
        <v>0</v>
      </c>
      <c r="AE101">
        <v>0</v>
      </c>
      <c r="AF101">
        <v>2.5000000000000001E-2</v>
      </c>
      <c r="AG101">
        <v>0</v>
      </c>
      <c r="AH101">
        <v>0</v>
      </c>
      <c r="AI101">
        <v>0</v>
      </c>
      <c r="AJ101">
        <v>2.8091367465992133E-3</v>
      </c>
      <c r="AK101">
        <v>2.8091367465992133E-3</v>
      </c>
      <c r="AL101">
        <v>7.4854631419691731E-2</v>
      </c>
      <c r="AM101">
        <v>6.0217734172906545E-2</v>
      </c>
      <c r="AN101">
        <v>0.1674880940637069</v>
      </c>
      <c r="AO101">
        <v>2.2989722138142647E-3</v>
      </c>
      <c r="AP101">
        <v>0.1674880940637069</v>
      </c>
      <c r="AQ101">
        <v>2.1075932318602268E-3</v>
      </c>
      <c r="AR101">
        <v>0.15165222980843018</v>
      </c>
      <c r="AS101">
        <v>0</v>
      </c>
      <c r="AT101">
        <v>0</v>
      </c>
      <c r="AU101">
        <v>8.4037586596126396E-3</v>
      </c>
      <c r="AV101">
        <v>9.4299324050245992E-2</v>
      </c>
      <c r="AW101">
        <v>0</v>
      </c>
      <c r="AX101">
        <v>0</v>
      </c>
      <c r="AY101">
        <v>0</v>
      </c>
      <c r="AZ101">
        <v>2.5000000000000001E-2</v>
      </c>
    </row>
    <row r="102" spans="15:52" x14ac:dyDescent="0.25">
      <c r="O102">
        <v>0</v>
      </c>
      <c r="P102">
        <v>8.4037586596126396E-3</v>
      </c>
      <c r="Q102">
        <v>0</v>
      </c>
      <c r="R102">
        <v>0</v>
      </c>
      <c r="S102">
        <v>0</v>
      </c>
      <c r="T102">
        <v>6.3094632097098688E-3</v>
      </c>
      <c r="U102">
        <v>6.7585986488542971E-2</v>
      </c>
      <c r="V102">
        <v>6.7585986488542971E-2</v>
      </c>
      <c r="W102">
        <v>6.3094632097098688E-3</v>
      </c>
      <c r="X102">
        <v>6.3094632097098688E-3</v>
      </c>
      <c r="Y102">
        <v>0</v>
      </c>
      <c r="Z102">
        <v>0</v>
      </c>
      <c r="AI102">
        <v>7.7871546291043647E-2</v>
      </c>
      <c r="AJ102">
        <v>1.5811117227658867E-3</v>
      </c>
      <c r="AK102">
        <v>4.0473733905945941E-2</v>
      </c>
      <c r="AL102">
        <v>0.26586134727739674</v>
      </c>
      <c r="AM102">
        <v>9.1465784907666436E-2</v>
      </c>
      <c r="AN102">
        <v>0.20252143897716279</v>
      </c>
      <c r="AO102">
        <v>1.3012164371777477E-2</v>
      </c>
      <c r="AP102">
        <v>0.12576063587298347</v>
      </c>
      <c r="AQ102">
        <v>0.16288587215509964</v>
      </c>
      <c r="AR102">
        <v>0.12576063587298347</v>
      </c>
      <c r="AS102">
        <v>8.4037586596126396E-3</v>
      </c>
      <c r="AT102">
        <v>8.4037586596126396E-3</v>
      </c>
      <c r="AU102">
        <v>9.4299324050245992E-2</v>
      </c>
      <c r="AV102">
        <v>9.4299324050245992E-2</v>
      </c>
    </row>
    <row r="103" spans="15:52" x14ac:dyDescent="0.25">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7.131861719805499E-2</v>
      </c>
      <c r="AJ103">
        <v>0.12615208852369153</v>
      </c>
      <c r="AK103">
        <v>9.7730409474532931E-2</v>
      </c>
      <c r="AL103">
        <v>9.7730409474532931E-2</v>
      </c>
      <c r="AM103">
        <v>0.1563022857091354</v>
      </c>
      <c r="AN103">
        <v>0.12615208852369153</v>
      </c>
      <c r="AO103">
        <v>0.12615208852369153</v>
      </c>
      <c r="AP103">
        <v>0.1563022857091354</v>
      </c>
      <c r="AQ103">
        <v>0.1563022857091354</v>
      </c>
      <c r="AR103">
        <v>0.12615208852369153</v>
      </c>
    </row>
    <row r="104" spans="15:52" x14ac:dyDescent="0.25">
      <c r="O104">
        <v>0</v>
      </c>
      <c r="P104">
        <v>0</v>
      </c>
      <c r="Q104">
        <v>0</v>
      </c>
      <c r="R104">
        <v>2.5000000000000001E-2</v>
      </c>
      <c r="S104">
        <v>2.5000000000000001E-2</v>
      </c>
      <c r="T104">
        <v>2.5000000000000001E-2</v>
      </c>
      <c r="U104">
        <v>2.5000000000000001E-2</v>
      </c>
      <c r="V104">
        <v>0</v>
      </c>
      <c r="W104">
        <v>2.5000000000000001E-2</v>
      </c>
      <c r="X104">
        <v>0</v>
      </c>
      <c r="AC104">
        <v>0</v>
      </c>
      <c r="AD104">
        <v>0</v>
      </c>
      <c r="AE104">
        <v>0</v>
      </c>
      <c r="AF104">
        <v>0</v>
      </c>
      <c r="AG104">
        <v>0</v>
      </c>
      <c r="AH104">
        <v>0</v>
      </c>
      <c r="AI104">
        <v>0</v>
      </c>
      <c r="AJ104">
        <v>0</v>
      </c>
      <c r="AK104">
        <v>0</v>
      </c>
      <c r="AL104">
        <v>9.4299324050245992E-2</v>
      </c>
      <c r="AM104">
        <v>3.0488967621515595E-2</v>
      </c>
      <c r="AN104">
        <v>0.21819685688513002</v>
      </c>
      <c r="AO104">
        <v>0.11893159040572754</v>
      </c>
      <c r="AP104">
        <v>8.2175875593022529E-2</v>
      </c>
      <c r="AQ104">
        <v>0.11893159040572754</v>
      </c>
      <c r="AR104">
        <v>0.1128094039219405</v>
      </c>
      <c r="AS104">
        <v>1.3316288041794241E-3</v>
      </c>
      <c r="AT104">
        <v>0.16288587215509964</v>
      </c>
      <c r="AU104">
        <v>0.16288587215509964</v>
      </c>
      <c r="AV104">
        <v>0.20252143897716279</v>
      </c>
    </row>
    <row r="105" spans="15:52" x14ac:dyDescent="0.25">
      <c r="Q105">
        <v>0</v>
      </c>
      <c r="R105">
        <v>0</v>
      </c>
      <c r="S105">
        <v>1.257911709342506E-2</v>
      </c>
      <c r="T105">
        <v>0</v>
      </c>
      <c r="U105">
        <v>0</v>
      </c>
      <c r="V105">
        <v>0</v>
      </c>
      <c r="W105">
        <v>1.257911709342506E-2</v>
      </c>
      <c r="X105">
        <v>0</v>
      </c>
      <c r="Y105">
        <v>0</v>
      </c>
      <c r="Z105">
        <v>8.4037586596126396E-3</v>
      </c>
      <c r="AA105">
        <v>0</v>
      </c>
      <c r="AB105">
        <v>0</v>
      </c>
      <c r="AC105">
        <v>0</v>
      </c>
      <c r="AD105">
        <v>0</v>
      </c>
      <c r="AE105">
        <v>0</v>
      </c>
      <c r="AF105">
        <v>2.5000000000000001E-2</v>
      </c>
      <c r="AG105">
        <v>0</v>
      </c>
      <c r="AH105">
        <v>0</v>
      </c>
      <c r="AI105">
        <v>0</v>
      </c>
      <c r="AJ105">
        <v>0</v>
      </c>
      <c r="AK105">
        <v>0</v>
      </c>
      <c r="AL105">
        <v>1.257911709342506E-2</v>
      </c>
      <c r="AM105">
        <v>9.4369776069091915E-2</v>
      </c>
      <c r="AN105">
        <v>0.10842282328595221</v>
      </c>
      <c r="AO105">
        <v>3.134680572865306E-2</v>
      </c>
      <c r="AP105">
        <v>0.10842282328595221</v>
      </c>
      <c r="AQ105">
        <v>9.8243416511598736E-2</v>
      </c>
      <c r="AR105">
        <v>0.10842282328595221</v>
      </c>
      <c r="AS105">
        <v>7.0240833457308693E-2</v>
      </c>
      <c r="AT105">
        <v>0.21205471343538185</v>
      </c>
      <c r="AU105">
        <v>0.28188224112369786</v>
      </c>
      <c r="AV105">
        <v>0.31127502739112911</v>
      </c>
    </row>
    <row r="106" spans="15:52" x14ac:dyDescent="0.25">
      <c r="Q106">
        <v>0</v>
      </c>
      <c r="R106">
        <v>8.4037586596126396E-3</v>
      </c>
      <c r="S106">
        <v>0</v>
      </c>
      <c r="T106">
        <v>0</v>
      </c>
      <c r="U106">
        <v>0</v>
      </c>
      <c r="V106">
        <v>0</v>
      </c>
      <c r="W106">
        <v>0</v>
      </c>
      <c r="X106">
        <v>0</v>
      </c>
      <c r="Y106">
        <v>0</v>
      </c>
      <c r="Z106">
        <v>8.4037586596126396E-3</v>
      </c>
      <c r="AC106">
        <v>0</v>
      </c>
      <c r="AD106">
        <v>0</v>
      </c>
      <c r="AE106">
        <v>0</v>
      </c>
      <c r="AF106">
        <v>0</v>
      </c>
      <c r="AG106">
        <v>0</v>
      </c>
      <c r="AH106">
        <v>0</v>
      </c>
      <c r="AI106">
        <v>0</v>
      </c>
      <c r="AJ106">
        <v>0</v>
      </c>
      <c r="AK106">
        <v>0</v>
      </c>
      <c r="AL106">
        <v>0</v>
      </c>
      <c r="AM106">
        <v>1.3751215664364477E-2</v>
      </c>
      <c r="AN106">
        <v>6.4092047717666412E-2</v>
      </c>
      <c r="AO106">
        <v>0</v>
      </c>
      <c r="AP106">
        <v>3.5785083121574635E-2</v>
      </c>
      <c r="AQ106">
        <v>1.3751215664364477E-2</v>
      </c>
      <c r="AR106">
        <v>9.6949212525559214E-2</v>
      </c>
      <c r="AS106">
        <v>3.5785083121574635E-2</v>
      </c>
      <c r="AT106">
        <v>9.6949212525559214E-2</v>
      </c>
      <c r="AU106">
        <v>0.1334274025061235</v>
      </c>
      <c r="AV106">
        <v>0.17298585478975181</v>
      </c>
    </row>
    <row r="107" spans="15:52" x14ac:dyDescent="0.25">
      <c r="Q107">
        <v>0</v>
      </c>
      <c r="R107">
        <v>0</v>
      </c>
      <c r="S107">
        <v>9.4299324050245992E-2</v>
      </c>
      <c r="T107">
        <v>0</v>
      </c>
      <c r="U107">
        <v>0</v>
      </c>
      <c r="V107">
        <v>9.4299324050245992E-2</v>
      </c>
      <c r="W107">
        <v>0</v>
      </c>
      <c r="X107">
        <v>0</v>
      </c>
      <c r="Y107">
        <v>8.4037586596126396E-3</v>
      </c>
      <c r="Z107">
        <v>8.4037586596126396E-3</v>
      </c>
      <c r="AM107">
        <v>7.131861719805499E-2</v>
      </c>
      <c r="AN107">
        <v>4.7353626607257115E-2</v>
      </c>
      <c r="AO107">
        <v>7.131861719805499E-2</v>
      </c>
      <c r="AP107">
        <v>2.6559314986248944E-2</v>
      </c>
      <c r="AQ107">
        <v>0.1563022857091354</v>
      </c>
      <c r="AR107">
        <v>9.7730409474532931E-2</v>
      </c>
      <c r="AS107">
        <v>7.131861719805499E-2</v>
      </c>
      <c r="AT107">
        <v>0.22109690534667847</v>
      </c>
      <c r="AU107">
        <v>0.18799292819600244</v>
      </c>
      <c r="AV107">
        <v>0.1563022857091354</v>
      </c>
    </row>
    <row r="108" spans="15:52" x14ac:dyDescent="0.25">
      <c r="O108">
        <v>2.5000000000000001E-2</v>
      </c>
      <c r="P108">
        <v>0</v>
      </c>
      <c r="Q108">
        <v>2.5000000000000001E-2</v>
      </c>
      <c r="R108">
        <v>0</v>
      </c>
      <c r="S108">
        <v>2.5000000000000001E-2</v>
      </c>
      <c r="T108">
        <v>0</v>
      </c>
      <c r="U108">
        <v>2.5000000000000001E-2</v>
      </c>
      <c r="V108">
        <v>2.5000000000000001E-2</v>
      </c>
      <c r="W108">
        <v>0</v>
      </c>
      <c r="X108">
        <v>0</v>
      </c>
      <c r="AM108">
        <v>1.3316288041794241E-3</v>
      </c>
      <c r="AN108">
        <v>3.3826249001764619E-2</v>
      </c>
      <c r="AO108">
        <v>1.3316288041794241E-3</v>
      </c>
      <c r="AP108">
        <v>1.3316288041794241E-3</v>
      </c>
      <c r="AQ108">
        <v>0</v>
      </c>
      <c r="AR108">
        <v>1.3012164371777477E-2</v>
      </c>
      <c r="AS108">
        <v>3.3826249001764619E-2</v>
      </c>
      <c r="AT108">
        <v>0.12576063587298347</v>
      </c>
      <c r="AU108">
        <v>0.16288587215509964</v>
      </c>
      <c r="AV108">
        <v>0.28864324791699891</v>
      </c>
    </row>
    <row r="109" spans="15:52" x14ac:dyDescent="0.25">
      <c r="O109">
        <v>0</v>
      </c>
      <c r="P109">
        <v>0</v>
      </c>
      <c r="Q109">
        <v>0</v>
      </c>
      <c r="R109">
        <v>0</v>
      </c>
      <c r="S109">
        <v>2.5000000000000001E-2</v>
      </c>
      <c r="T109">
        <v>0</v>
      </c>
      <c r="U109">
        <v>0</v>
      </c>
      <c r="V109">
        <v>0</v>
      </c>
      <c r="W109">
        <v>0</v>
      </c>
      <c r="X109">
        <v>0</v>
      </c>
      <c r="Y109">
        <v>0</v>
      </c>
      <c r="Z109">
        <v>0</v>
      </c>
      <c r="AA109">
        <v>0</v>
      </c>
      <c r="AB109">
        <v>0</v>
      </c>
      <c r="AC109">
        <v>0</v>
      </c>
      <c r="AD109">
        <v>0</v>
      </c>
      <c r="AE109">
        <v>0</v>
      </c>
      <c r="AF109">
        <v>0</v>
      </c>
      <c r="AG109">
        <v>0</v>
      </c>
      <c r="AH109">
        <v>0</v>
      </c>
      <c r="AM109">
        <v>1.2348527170294818E-2</v>
      </c>
      <c r="AN109">
        <v>8.657146910143465E-2</v>
      </c>
      <c r="AO109">
        <v>5.7333997050032726E-2</v>
      </c>
      <c r="AP109">
        <v>0.11893159040572754</v>
      </c>
      <c r="AQ109">
        <v>5.7333997050032726E-2</v>
      </c>
      <c r="AR109">
        <v>8.657146910143465E-2</v>
      </c>
      <c r="AS109">
        <v>8.657146910143465E-2</v>
      </c>
      <c r="AT109">
        <v>0.19119006072530698</v>
      </c>
      <c r="AU109">
        <v>8.657146910143465E-2</v>
      </c>
      <c r="AV109">
        <v>0.11893159040572754</v>
      </c>
    </row>
    <row r="110" spans="15:52" x14ac:dyDescent="0.25">
      <c r="AM110">
        <v>0.16288587215509964</v>
      </c>
      <c r="AN110">
        <v>1.3012164371777477E-2</v>
      </c>
      <c r="AO110">
        <v>1.3012164371777477E-2</v>
      </c>
      <c r="AP110">
        <v>6.0524537709289672E-2</v>
      </c>
      <c r="AQ110">
        <v>3.2070937185463666E-2</v>
      </c>
      <c r="AR110">
        <v>0.21819685688513002</v>
      </c>
      <c r="AS110">
        <v>0.1128094039219405</v>
      </c>
      <c r="AT110">
        <v>0.14587694234309656</v>
      </c>
      <c r="AU110">
        <v>0.14587694234309656</v>
      </c>
      <c r="AV110">
        <v>0.29780683878364256</v>
      </c>
      <c r="AW110">
        <v>0</v>
      </c>
      <c r="AX110">
        <v>1.257911709342506E-2</v>
      </c>
      <c r="AY110">
        <v>0</v>
      </c>
      <c r="AZ110">
        <v>1.257911709342506E-2</v>
      </c>
    </row>
    <row r="111" spans="15:52" x14ac:dyDescent="0.25">
      <c r="Q111">
        <v>1.257911709342506E-2</v>
      </c>
      <c r="R111">
        <v>0</v>
      </c>
      <c r="S111">
        <v>0</v>
      </c>
      <c r="T111">
        <v>0</v>
      </c>
      <c r="U111">
        <v>0</v>
      </c>
      <c r="V111">
        <v>0</v>
      </c>
      <c r="W111">
        <v>0</v>
      </c>
      <c r="X111">
        <v>1.257911709342506E-2</v>
      </c>
      <c r="Y111">
        <v>8.4037586596126396E-3</v>
      </c>
      <c r="Z111">
        <v>0</v>
      </c>
      <c r="AA111">
        <v>0</v>
      </c>
      <c r="AB111">
        <v>0</v>
      </c>
      <c r="AC111">
        <v>2.5000000000000001E-2</v>
      </c>
      <c r="AD111">
        <v>0</v>
      </c>
      <c r="AE111">
        <v>2.5000000000000001E-2</v>
      </c>
      <c r="AF111">
        <v>0</v>
      </c>
      <c r="AG111">
        <v>2.5000000000000001E-2</v>
      </c>
      <c r="AH111">
        <v>2.5000000000000001E-2</v>
      </c>
      <c r="AM111">
        <v>8.3889318307127536E-2</v>
      </c>
      <c r="AN111">
        <v>8.3889318307127536E-2</v>
      </c>
      <c r="AO111">
        <v>0</v>
      </c>
      <c r="AP111">
        <v>1.8067806591253906E-3</v>
      </c>
      <c r="AQ111">
        <v>4.657928788986726E-2</v>
      </c>
      <c r="AR111">
        <v>4.657928788986726E-2</v>
      </c>
      <c r="AS111">
        <v>4.657928788986726E-2</v>
      </c>
      <c r="AT111">
        <v>1.7794515483191525E-2</v>
      </c>
      <c r="AU111">
        <v>0.12759842985915948</v>
      </c>
      <c r="AV111">
        <v>0.12759842985915948</v>
      </c>
    </row>
    <row r="112" spans="15:52" x14ac:dyDescent="0.25">
      <c r="AM112">
        <v>4.0473733905945941E-2</v>
      </c>
      <c r="AN112">
        <v>1.5513603815413918E-2</v>
      </c>
      <c r="AO112">
        <v>7.2662038252882089E-2</v>
      </c>
      <c r="AP112">
        <v>7.2662038252882089E-2</v>
      </c>
      <c r="AQ112">
        <v>3.3826249001764619E-2</v>
      </c>
      <c r="AR112">
        <v>3.3826249001764619E-2</v>
      </c>
      <c r="AS112">
        <v>3.3826249001764619E-2</v>
      </c>
      <c r="AT112">
        <v>0.1334274025061235</v>
      </c>
      <c r="AU112">
        <v>0.12576063587298347</v>
      </c>
      <c r="AV112">
        <v>0.16288587215509964</v>
      </c>
      <c r="AW112">
        <v>9.4299324050245992E-2</v>
      </c>
      <c r="AX112">
        <v>9.4299324050245992E-2</v>
      </c>
      <c r="AY112">
        <v>0</v>
      </c>
      <c r="AZ112">
        <v>8.4037586596126396E-3</v>
      </c>
    </row>
    <row r="113" spans="15:54" x14ac:dyDescent="0.25">
      <c r="Y113">
        <v>0</v>
      </c>
      <c r="Z113">
        <v>0</v>
      </c>
      <c r="AA113">
        <v>0</v>
      </c>
      <c r="AB113">
        <v>2.5000000000000001E-2</v>
      </c>
      <c r="AC113">
        <v>2.5000000000000001E-2</v>
      </c>
      <c r="AD113">
        <v>0</v>
      </c>
      <c r="AE113">
        <v>2.5000000000000001E-2</v>
      </c>
      <c r="AF113">
        <v>0</v>
      </c>
      <c r="AG113">
        <v>2.5000000000000001E-2</v>
      </c>
      <c r="AH113">
        <v>2.5000000000000001E-2</v>
      </c>
      <c r="AM113">
        <v>5.0381073491151562E-2</v>
      </c>
      <c r="AN113">
        <v>9.0920394572096552E-2</v>
      </c>
      <c r="AO113">
        <v>1.9456284973467484E-3</v>
      </c>
      <c r="AP113">
        <v>9.0920394572096552E-2</v>
      </c>
      <c r="AQ113">
        <v>1.7794515483191525E-2</v>
      </c>
      <c r="AR113">
        <v>1.7794515483191525E-2</v>
      </c>
      <c r="AS113">
        <v>1.7794515483191525E-2</v>
      </c>
      <c r="AT113">
        <v>0.23036054144806206</v>
      </c>
      <c r="AU113">
        <v>4.657928788986726E-2</v>
      </c>
      <c r="AV113">
        <v>0.28860940003830704</v>
      </c>
      <c r="AW113">
        <v>0</v>
      </c>
      <c r="AX113">
        <v>0</v>
      </c>
      <c r="AY113">
        <v>0</v>
      </c>
      <c r="AZ113">
        <v>2.5000000000000001E-2</v>
      </c>
    </row>
    <row r="114" spans="15:54" x14ac:dyDescent="0.25">
      <c r="Y114">
        <v>0</v>
      </c>
      <c r="Z114">
        <v>2.5000000000000001E-2</v>
      </c>
      <c r="AA114">
        <v>2.5000000000000001E-2</v>
      </c>
      <c r="AB114">
        <v>0</v>
      </c>
      <c r="AC114">
        <v>2.5000000000000001E-2</v>
      </c>
      <c r="AD114">
        <v>0</v>
      </c>
      <c r="AE114">
        <v>0</v>
      </c>
      <c r="AF114">
        <v>0</v>
      </c>
      <c r="AG114">
        <v>0</v>
      </c>
      <c r="AH114">
        <v>0</v>
      </c>
      <c r="AM114">
        <v>2.5285785444617882E-3</v>
      </c>
      <c r="AN114">
        <v>2.5285785444617882E-3</v>
      </c>
      <c r="AO114">
        <v>0</v>
      </c>
      <c r="AP114">
        <v>2.5285785444617882E-3</v>
      </c>
      <c r="AQ114">
        <v>2.0862525460092401E-2</v>
      </c>
      <c r="AR114">
        <v>2.0862525460092401E-2</v>
      </c>
      <c r="AS114">
        <v>5.4860644527992719E-2</v>
      </c>
      <c r="AT114">
        <v>2.1075932318602268E-3</v>
      </c>
      <c r="AU114">
        <v>5.4860644527992719E-2</v>
      </c>
      <c r="AV114">
        <v>0.15165222980843018</v>
      </c>
      <c r="AW114">
        <v>1.257911709342506E-2</v>
      </c>
      <c r="AX114">
        <v>1.257911709342506E-2</v>
      </c>
      <c r="AY114">
        <v>0</v>
      </c>
      <c r="AZ114">
        <v>1.257911709342506E-2</v>
      </c>
    </row>
    <row r="115" spans="15:54" x14ac:dyDescent="0.25">
      <c r="O115">
        <v>0</v>
      </c>
      <c r="P115">
        <v>0</v>
      </c>
      <c r="Q115">
        <v>0</v>
      </c>
      <c r="R115">
        <v>0</v>
      </c>
      <c r="S115">
        <v>0</v>
      </c>
      <c r="T115">
        <v>0</v>
      </c>
      <c r="U115">
        <v>1.257911709342506E-2</v>
      </c>
      <c r="V115">
        <v>1.257911709342506E-2</v>
      </c>
      <c r="W115">
        <v>1.257911709342506E-2</v>
      </c>
      <c r="X115">
        <v>1.257911709342506E-2</v>
      </c>
      <c r="Y115">
        <v>0</v>
      </c>
      <c r="Z115">
        <v>0</v>
      </c>
      <c r="AA115">
        <v>0.15811388300841897</v>
      </c>
      <c r="AB115">
        <v>0.15811388300841897</v>
      </c>
      <c r="AC115">
        <v>1.257911709342506E-2</v>
      </c>
      <c r="AD115">
        <v>0</v>
      </c>
      <c r="AE115">
        <v>0</v>
      </c>
      <c r="AF115">
        <v>2.5000000000000001E-2</v>
      </c>
      <c r="AG115">
        <v>0</v>
      </c>
      <c r="AH115">
        <v>0</v>
      </c>
      <c r="AM115">
        <v>2.775150742279317E-2</v>
      </c>
      <c r="AN115">
        <v>7.4603407648803688E-2</v>
      </c>
      <c r="AO115">
        <v>1.1001686304415014E-3</v>
      </c>
      <c r="AP115">
        <v>2.9055851128746701E-2</v>
      </c>
      <c r="AQ115">
        <v>2.5465396647733202E-2</v>
      </c>
      <c r="AR115">
        <v>1.0121996993108454E-3</v>
      </c>
      <c r="AS115">
        <v>9.8395900187975144E-3</v>
      </c>
      <c r="AT115">
        <v>2.5465396647733202E-2</v>
      </c>
      <c r="AU115">
        <v>0.12071668850406669</v>
      </c>
      <c r="AV115">
        <v>0.21125480646514183</v>
      </c>
      <c r="AW115">
        <v>0</v>
      </c>
      <c r="AX115">
        <v>0</v>
      </c>
      <c r="AY115">
        <v>0</v>
      </c>
      <c r="AZ115">
        <v>1.257911709342506E-2</v>
      </c>
    </row>
    <row r="116" spans="15:54" x14ac:dyDescent="0.25">
      <c r="AC116">
        <v>0.15811388300841897</v>
      </c>
      <c r="AD116">
        <v>1.257911709342506E-2</v>
      </c>
      <c r="AE116">
        <v>0</v>
      </c>
      <c r="AF116">
        <v>1.257911709342506E-2</v>
      </c>
      <c r="AG116">
        <v>1.257911709342506E-2</v>
      </c>
      <c r="AH116">
        <v>0.15811388300841897</v>
      </c>
      <c r="AI116">
        <v>0</v>
      </c>
      <c r="AJ116">
        <v>0</v>
      </c>
      <c r="AK116">
        <v>0</v>
      </c>
      <c r="AL116">
        <v>0.15811388300841897</v>
      </c>
      <c r="AQ116">
        <v>2.5210726326833383E-2</v>
      </c>
      <c r="AR116">
        <v>2.5285785444617882E-3</v>
      </c>
      <c r="AS116">
        <v>2.5285785444617882E-3</v>
      </c>
      <c r="AT116">
        <v>6.6739511177734578E-2</v>
      </c>
      <c r="AU116">
        <v>2.5210726326833383E-2</v>
      </c>
      <c r="AV116">
        <v>0.26237807660694523</v>
      </c>
      <c r="AW116">
        <v>6.6739511177734578E-2</v>
      </c>
      <c r="AX116">
        <v>2.5210726326833383E-2</v>
      </c>
      <c r="AY116">
        <v>2.5285785444617882E-3</v>
      </c>
      <c r="AZ116">
        <v>6.6739511177734578E-2</v>
      </c>
    </row>
    <row r="117" spans="15:54" x14ac:dyDescent="0.25">
      <c r="Q117">
        <v>0</v>
      </c>
      <c r="R117">
        <v>0</v>
      </c>
      <c r="S117">
        <v>0</v>
      </c>
      <c r="T117">
        <v>0</v>
      </c>
      <c r="U117">
        <v>0</v>
      </c>
      <c r="V117">
        <v>0</v>
      </c>
      <c r="W117">
        <v>0</v>
      </c>
      <c r="X117">
        <v>2.5000000000000001E-2</v>
      </c>
      <c r="Y117">
        <v>0</v>
      </c>
      <c r="Z117">
        <v>0</v>
      </c>
      <c r="AQ117">
        <v>5.7102258154525853E-2</v>
      </c>
      <c r="AR117">
        <v>2.7925415294219269E-2</v>
      </c>
      <c r="AS117">
        <v>2.7925415294219269E-2</v>
      </c>
      <c r="AT117">
        <v>0.17019590296469445</v>
      </c>
      <c r="AU117">
        <v>0.43326705219329709</v>
      </c>
      <c r="AV117">
        <v>0.45801475223261168</v>
      </c>
      <c r="AW117">
        <v>9.2963927282995518E-2</v>
      </c>
      <c r="AX117">
        <v>0.31511970663498579</v>
      </c>
      <c r="AY117">
        <v>0.12691479893284474</v>
      </c>
      <c r="AZ117">
        <v>0.31511970663498579</v>
      </c>
    </row>
    <row r="118" spans="15:54" x14ac:dyDescent="0.25">
      <c r="AQ118">
        <v>0.12071668850406669</v>
      </c>
      <c r="AR118">
        <v>4.5379452371709539E-2</v>
      </c>
      <c r="AS118">
        <v>0.12071668850406669</v>
      </c>
      <c r="AT118">
        <v>0.17971682058365546</v>
      </c>
      <c r="AU118">
        <v>0.27796800966994661</v>
      </c>
      <c r="AV118">
        <v>0.17971682058365546</v>
      </c>
      <c r="AW118">
        <v>9.3564439331742855E-2</v>
      </c>
      <c r="AX118">
        <v>0.21125480646514183</v>
      </c>
      <c r="AY118">
        <v>0.12071668850406669</v>
      </c>
      <c r="AZ118">
        <v>0.25553020199474608</v>
      </c>
    </row>
    <row r="119" spans="15:54" x14ac:dyDescent="0.25">
      <c r="AQ119">
        <v>1.7794515483191525E-2</v>
      </c>
      <c r="AR119">
        <v>1.8067806591253906E-3</v>
      </c>
      <c r="AS119">
        <v>1.7794515483191525E-2</v>
      </c>
      <c r="AT119">
        <v>8.3889318307127536E-2</v>
      </c>
      <c r="AU119">
        <v>0.17661108998211783</v>
      </c>
      <c r="AV119">
        <v>0.35138011061599128</v>
      </c>
      <c r="AW119">
        <v>0</v>
      </c>
      <c r="AX119">
        <v>0.12759842985915948</v>
      </c>
      <c r="AY119">
        <v>4.657928788986726E-2</v>
      </c>
      <c r="AZ119">
        <v>0.35138011061599128</v>
      </c>
    </row>
    <row r="120" spans="15:54" x14ac:dyDescent="0.25">
      <c r="Y120">
        <v>0</v>
      </c>
      <c r="Z120">
        <v>0</v>
      </c>
      <c r="AA120">
        <v>0</v>
      </c>
      <c r="AB120">
        <v>0</v>
      </c>
      <c r="AC120">
        <v>0</v>
      </c>
      <c r="AD120">
        <v>0</v>
      </c>
      <c r="AE120">
        <v>0</v>
      </c>
      <c r="AF120">
        <v>0</v>
      </c>
      <c r="AG120">
        <v>0</v>
      </c>
      <c r="AH120">
        <v>0</v>
      </c>
      <c r="AQ120">
        <v>1.7794515483191525E-2</v>
      </c>
      <c r="AR120">
        <v>1.7794515483191525E-2</v>
      </c>
      <c r="AS120">
        <v>0</v>
      </c>
      <c r="AT120">
        <v>1.7794515483191525E-2</v>
      </c>
      <c r="AU120">
        <v>0.12759842985915948</v>
      </c>
      <c r="AV120">
        <v>0.41896474281633855</v>
      </c>
      <c r="AW120">
        <v>0</v>
      </c>
      <c r="AX120">
        <v>0.17661108998211783</v>
      </c>
      <c r="AY120">
        <v>5.0381073491151562E-2</v>
      </c>
      <c r="AZ120">
        <v>0.28860940003830704</v>
      </c>
    </row>
    <row r="121" spans="15:54" x14ac:dyDescent="0.25">
      <c r="T121">
        <v>0</v>
      </c>
      <c r="U121">
        <v>0</v>
      </c>
      <c r="V121">
        <v>0</v>
      </c>
      <c r="W121">
        <v>0</v>
      </c>
      <c r="X121">
        <v>0</v>
      </c>
      <c r="Y121">
        <v>0</v>
      </c>
      <c r="Z121">
        <v>0</v>
      </c>
      <c r="AA121">
        <v>2.5000000000000001E-2</v>
      </c>
      <c r="AB121">
        <v>0</v>
      </c>
      <c r="AC121">
        <v>2.5000000000000001E-2</v>
      </c>
      <c r="AQ121">
        <v>9.6949212525559214E-2</v>
      </c>
      <c r="AR121">
        <v>9.1465784907666436E-2</v>
      </c>
      <c r="AS121">
        <v>0.16288587215509964</v>
      </c>
      <c r="AT121">
        <v>6.0524537709289672E-2</v>
      </c>
      <c r="AU121">
        <v>6.0524537709289672E-2</v>
      </c>
      <c r="AV121">
        <v>0.14209748311022108</v>
      </c>
      <c r="AW121">
        <v>0.12576063587298347</v>
      </c>
      <c r="AX121">
        <v>0.28864324791699891</v>
      </c>
      <c r="AY121">
        <v>9.1465784907666436E-2</v>
      </c>
      <c r="AZ121">
        <v>0.28864324791699891</v>
      </c>
    </row>
    <row r="122" spans="15:54" x14ac:dyDescent="0.25">
      <c r="AQ122">
        <v>0</v>
      </c>
      <c r="AR122">
        <v>6.0217734172906545E-2</v>
      </c>
      <c r="AS122">
        <v>6.0217734172906545E-2</v>
      </c>
      <c r="AT122">
        <v>2.2831198299959637E-2</v>
      </c>
      <c r="AU122">
        <v>0.1674880940637069</v>
      </c>
      <c r="AV122">
        <v>0.10926344381909814</v>
      </c>
      <c r="AW122">
        <v>2.2989722138142647E-3</v>
      </c>
      <c r="AX122">
        <v>0.23379359765934504</v>
      </c>
      <c r="AY122">
        <v>0.23379359765934504</v>
      </c>
      <c r="AZ122">
        <v>0.23379359765934504</v>
      </c>
    </row>
    <row r="123" spans="15:54" x14ac:dyDescent="0.25">
      <c r="AQ123">
        <v>1.6575913440083606E-2</v>
      </c>
      <c r="AR123">
        <v>4.3312005105836604E-2</v>
      </c>
      <c r="AS123">
        <v>3.7985068070626016E-2</v>
      </c>
      <c r="AT123">
        <v>3.7985068070626016E-2</v>
      </c>
      <c r="AU123">
        <v>0.27811830033110629</v>
      </c>
      <c r="AV123">
        <v>0.14209748311022108</v>
      </c>
      <c r="AW123">
        <v>1.4881743912666338E-3</v>
      </c>
      <c r="AX123">
        <v>0.14209748311022108</v>
      </c>
      <c r="AY123">
        <v>1.5513603815413918E-2</v>
      </c>
      <c r="AZ123">
        <v>6.8107740437356568E-2</v>
      </c>
      <c r="BA123">
        <v>0</v>
      </c>
      <c r="BB123">
        <v>0</v>
      </c>
    </row>
    <row r="124" spans="15:54" x14ac:dyDescent="0.25">
      <c r="AQ124">
        <v>0</v>
      </c>
      <c r="AR124">
        <v>0</v>
      </c>
      <c r="AS124">
        <v>6.6739511177734578E-2</v>
      </c>
      <c r="AT124">
        <v>2.5210726326833383E-2</v>
      </c>
      <c r="AU124">
        <v>0.1870860284473983</v>
      </c>
      <c r="AV124">
        <v>0.12155225811982739</v>
      </c>
      <c r="AW124">
        <v>2.5285785444617882E-3</v>
      </c>
      <c r="AX124">
        <v>6.6739511177734578E-2</v>
      </c>
      <c r="AY124">
        <v>6.6739511177734578E-2</v>
      </c>
      <c r="AZ124">
        <v>0.12155225811982739</v>
      </c>
    </row>
    <row r="125" spans="15:54" x14ac:dyDescent="0.25">
      <c r="AQ125">
        <v>2.2831198299959637E-2</v>
      </c>
      <c r="AR125">
        <v>6.0217734172906545E-2</v>
      </c>
      <c r="AS125">
        <v>2.2989722138142647E-3</v>
      </c>
      <c r="AT125">
        <v>0</v>
      </c>
      <c r="AU125">
        <v>0.1674880940637069</v>
      </c>
      <c r="AV125">
        <v>0.10926344381909814</v>
      </c>
      <c r="AW125">
        <v>0</v>
      </c>
      <c r="AX125">
        <v>0.1674880940637069</v>
      </c>
      <c r="AY125">
        <v>2.2989722138142647E-3</v>
      </c>
      <c r="AZ125">
        <v>0.1674880940637069</v>
      </c>
    </row>
    <row r="126" spans="15:54" x14ac:dyDescent="0.25">
      <c r="AQ126">
        <v>9.8988278442507904E-2</v>
      </c>
      <c r="AR126">
        <v>3.6692566176085573E-2</v>
      </c>
      <c r="AS126">
        <v>3.6102968619005846E-3</v>
      </c>
      <c r="AT126">
        <v>3.6102968619005846E-3</v>
      </c>
      <c r="AU126">
        <v>3.6102968619005846E-3</v>
      </c>
      <c r="AV126">
        <v>3.6692566176085573E-2</v>
      </c>
      <c r="AW126">
        <v>0</v>
      </c>
      <c r="AX126">
        <v>3.6692566176085573E-2</v>
      </c>
      <c r="AY126">
        <v>3.6692566176085573E-2</v>
      </c>
      <c r="AZ126">
        <v>0.29042086373734266</v>
      </c>
    </row>
    <row r="127" spans="15:54" x14ac:dyDescent="0.25">
      <c r="AQ127">
        <v>0</v>
      </c>
      <c r="AR127">
        <v>3.1597235312519033E-3</v>
      </c>
      <c r="AS127">
        <v>3.1597235312519033E-3</v>
      </c>
      <c r="AT127">
        <v>8.5233414137253605E-2</v>
      </c>
      <c r="AU127">
        <v>0.24486321636655139</v>
      </c>
      <c r="AV127">
        <v>9.8988278442507904E-2</v>
      </c>
      <c r="AW127">
        <v>3.1597235312519033E-3</v>
      </c>
      <c r="AX127">
        <v>3.6102968619005846E-3</v>
      </c>
      <c r="AY127">
        <v>3.1597235312519033E-3</v>
      </c>
      <c r="AZ127">
        <v>3.1854026249944212E-2</v>
      </c>
    </row>
    <row r="128" spans="15:54" x14ac:dyDescent="0.25">
      <c r="AQ128">
        <v>2.5000000000000001E-2</v>
      </c>
      <c r="AR128">
        <v>0</v>
      </c>
      <c r="AS128">
        <v>3.1854026249944212E-2</v>
      </c>
      <c r="AT128">
        <v>3.1597235312519033E-3</v>
      </c>
      <c r="AU128">
        <v>3.1597235312519033E-3</v>
      </c>
      <c r="AV128">
        <v>8.5233414137253605E-2</v>
      </c>
      <c r="AW128">
        <v>0</v>
      </c>
      <c r="AX128">
        <v>3.1854026249944212E-2</v>
      </c>
      <c r="AY128">
        <v>0</v>
      </c>
      <c r="AZ128">
        <v>8.5233414137253605E-2</v>
      </c>
      <c r="BA128">
        <v>3.6692566176085573E-2</v>
      </c>
      <c r="BB128">
        <v>0</v>
      </c>
    </row>
    <row r="129" spans="1:54" x14ac:dyDescent="0.25">
      <c r="AS129">
        <v>0.14325999792770339</v>
      </c>
      <c r="AT129">
        <v>2.4458075317962208E-2</v>
      </c>
      <c r="AU129">
        <v>0.26587121742295095</v>
      </c>
      <c r="AV129">
        <v>0.20226024365502027</v>
      </c>
      <c r="AW129">
        <v>1.0121996993108454E-3</v>
      </c>
      <c r="AX129">
        <v>8.9740110884575119E-2</v>
      </c>
      <c r="AY129">
        <v>0.14325999792770339</v>
      </c>
      <c r="AZ129">
        <v>0.26587121742295095</v>
      </c>
      <c r="BA129">
        <v>0.40570753529859127</v>
      </c>
      <c r="BB129">
        <v>0.20226024365502027</v>
      </c>
    </row>
    <row r="130" spans="1:54" x14ac:dyDescent="0.25">
      <c r="AS130">
        <v>1.5513603815413918E-2</v>
      </c>
      <c r="AT130">
        <v>0</v>
      </c>
      <c r="AU130">
        <v>4.0473733905945941E-2</v>
      </c>
      <c r="AV130">
        <v>0.15198367508112187</v>
      </c>
      <c r="AW130">
        <v>1.5811117227658867E-3</v>
      </c>
      <c r="AX130">
        <v>0.11016995471711744</v>
      </c>
      <c r="AY130">
        <v>1.5513603815413918E-2</v>
      </c>
      <c r="AZ130">
        <v>7.2662038252882089E-2</v>
      </c>
      <c r="BA130">
        <v>0.24651011149057522</v>
      </c>
      <c r="BB130">
        <v>0.11016995471711744</v>
      </c>
    </row>
    <row r="131" spans="1:54" x14ac:dyDescent="0.25">
      <c r="AS131">
        <v>0.11016995471711744</v>
      </c>
      <c r="AT131">
        <v>1.5513603815413918E-2</v>
      </c>
      <c r="AU131">
        <v>7.2662038252882089E-2</v>
      </c>
      <c r="AV131">
        <v>1.5513603815413918E-2</v>
      </c>
      <c r="AW131">
        <v>1.5513603815413918E-2</v>
      </c>
      <c r="AX131">
        <v>0.11016995471711744</v>
      </c>
      <c r="AY131">
        <v>1.5513603815413918E-2</v>
      </c>
      <c r="AZ131">
        <v>4.3312005105836604E-2</v>
      </c>
      <c r="BA131">
        <v>0.11016995471711744</v>
      </c>
      <c r="BB131">
        <v>1.5513603815413918E-2</v>
      </c>
    </row>
    <row r="132" spans="1:54" x14ac:dyDescent="0.25">
      <c r="AS132">
        <v>4.3271868292741711E-2</v>
      </c>
      <c r="AT132">
        <v>0</v>
      </c>
      <c r="AU132">
        <v>4.3271868292741711E-2</v>
      </c>
      <c r="AV132">
        <v>4.3271868292741711E-2</v>
      </c>
      <c r="AW132">
        <v>4.2107445144894742E-3</v>
      </c>
      <c r="AX132">
        <v>5.2744950526316947E-2</v>
      </c>
      <c r="AY132">
        <v>4.2107445144894742E-3</v>
      </c>
      <c r="AZ132">
        <v>4.3271868292741711E-2</v>
      </c>
      <c r="BA132">
        <v>4.3271868292741711E-2</v>
      </c>
      <c r="BB132">
        <v>4.3271868292741711E-2</v>
      </c>
    </row>
    <row r="133" spans="1:54" x14ac:dyDescent="0.25">
      <c r="AS133">
        <v>6.7585986488542971E-2</v>
      </c>
      <c r="AT133">
        <v>0</v>
      </c>
      <c r="AU133">
        <v>6.3094632097098688E-3</v>
      </c>
      <c r="AV133">
        <v>6.7585986488542971E-2</v>
      </c>
      <c r="AW133">
        <v>6.3094632097098688E-3</v>
      </c>
      <c r="AX133">
        <v>6.3094632097098688E-3</v>
      </c>
      <c r="AY133">
        <v>6.3094632097098688E-3</v>
      </c>
      <c r="AZ133">
        <v>6.7585986488542971E-2</v>
      </c>
      <c r="BA133">
        <v>6.7585986488542971E-2</v>
      </c>
      <c r="BB133">
        <v>6.7585986488542971E-2</v>
      </c>
    </row>
    <row r="134" spans="1:54" x14ac:dyDescent="0.25">
      <c r="AS134">
        <v>0</v>
      </c>
      <c r="AT134">
        <v>0</v>
      </c>
      <c r="AU134">
        <v>5.2744950526316947E-2</v>
      </c>
      <c r="AV134">
        <v>5.2744950526316947E-2</v>
      </c>
      <c r="AW134">
        <v>5.0507633794680609E-3</v>
      </c>
      <c r="AX134">
        <v>0.28358206388191087</v>
      </c>
      <c r="AY134">
        <v>0</v>
      </c>
      <c r="AZ134">
        <v>0</v>
      </c>
      <c r="BA134">
        <v>5.2744950526316947E-2</v>
      </c>
      <c r="BB134">
        <v>5.2744950526316947E-2</v>
      </c>
    </row>
    <row r="135" spans="1:54" x14ac:dyDescent="0.25">
      <c r="AS135">
        <v>0</v>
      </c>
      <c r="AT135">
        <v>0</v>
      </c>
      <c r="AU135">
        <v>0</v>
      </c>
      <c r="AV135">
        <v>0</v>
      </c>
      <c r="AW135">
        <v>0</v>
      </c>
      <c r="AX135">
        <v>0</v>
      </c>
      <c r="AY135">
        <v>0</v>
      </c>
      <c r="AZ135">
        <v>0</v>
      </c>
      <c r="BA135">
        <v>0</v>
      </c>
      <c r="BB135">
        <v>0</v>
      </c>
    </row>
    <row r="138" spans="1:54" x14ac:dyDescent="0.25">
      <c r="A138" t="s">
        <v>68</v>
      </c>
    </row>
    <row r="146" spans="15:44" x14ac:dyDescent="0.25">
      <c r="O146">
        <v>0</v>
      </c>
      <c r="P146">
        <v>0</v>
      </c>
      <c r="Q146">
        <v>0</v>
      </c>
      <c r="R146">
        <v>0</v>
      </c>
      <c r="S146">
        <v>0</v>
      </c>
      <c r="T146">
        <v>0</v>
      </c>
      <c r="U146">
        <v>0</v>
      </c>
      <c r="V146">
        <v>0</v>
      </c>
      <c r="W146">
        <v>0</v>
      </c>
      <c r="X146">
        <v>0</v>
      </c>
    </row>
    <row r="147" spans="15:44" x14ac:dyDescent="0.25">
      <c r="O147">
        <v>1.574217985104151E-2</v>
      </c>
      <c r="P147">
        <v>5.4283858378764871E-2</v>
      </c>
      <c r="Q147">
        <v>6.0262330160357463E-4</v>
      </c>
      <c r="R147">
        <v>0.13518595028853064</v>
      </c>
      <c r="S147">
        <v>3.9805528942688351E-2</v>
      </c>
      <c r="T147">
        <v>6.8052094461469204E-2</v>
      </c>
      <c r="U147">
        <v>8.6005594455932255E-2</v>
      </c>
      <c r="V147">
        <v>5.8861293159318245E-4</v>
      </c>
      <c r="W147">
        <v>0.69298912763508991</v>
      </c>
      <c r="X147">
        <v>0.29078117788106495</v>
      </c>
      <c r="Y147">
        <v>0</v>
      </c>
      <c r="Z147">
        <v>0</v>
      </c>
    </row>
    <row r="148" spans="15:44" x14ac:dyDescent="0.25">
      <c r="O148">
        <v>0</v>
      </c>
      <c r="P148">
        <v>1.0121996993108454E-3</v>
      </c>
      <c r="Q148">
        <v>0</v>
      </c>
      <c r="R148">
        <v>1.025634128125015E-2</v>
      </c>
      <c r="S148">
        <v>9.8395900187975144E-3</v>
      </c>
      <c r="T148">
        <v>2.5465396647733202E-2</v>
      </c>
      <c r="U148">
        <v>9.8395900187975144E-3</v>
      </c>
      <c r="V148">
        <v>0</v>
      </c>
      <c r="W148">
        <v>0.54871198218331418</v>
      </c>
      <c r="X148">
        <v>4.5379452371709539E-2</v>
      </c>
    </row>
    <row r="149" spans="15:44" x14ac:dyDescent="0.25">
      <c r="O149">
        <v>0</v>
      </c>
      <c r="P149">
        <v>0</v>
      </c>
      <c r="Q149">
        <v>0</v>
      </c>
      <c r="R149">
        <v>0</v>
      </c>
      <c r="S149">
        <v>1.3316288041794241E-3</v>
      </c>
      <c r="T149">
        <v>1.3012164371777477E-2</v>
      </c>
      <c r="U149">
        <v>1.3316288041794241E-3</v>
      </c>
      <c r="V149">
        <v>1.4055561673694209E-3</v>
      </c>
      <c r="W149">
        <v>0.38357792331440566</v>
      </c>
      <c r="X149">
        <v>0</v>
      </c>
      <c r="Y149">
        <v>0</v>
      </c>
      <c r="Z149">
        <v>0</v>
      </c>
    </row>
    <row r="150" spans="15:44" x14ac:dyDescent="0.25">
      <c r="O150">
        <v>0</v>
      </c>
      <c r="P150">
        <v>0</v>
      </c>
      <c r="Q150">
        <v>0</v>
      </c>
      <c r="R150">
        <v>0</v>
      </c>
      <c r="S150">
        <v>4.131932972365214E-3</v>
      </c>
      <c r="T150">
        <v>2.6704616795835606E-2</v>
      </c>
      <c r="U150">
        <v>3.9307571976089847E-3</v>
      </c>
      <c r="V150">
        <v>1.0259315168320779E-2</v>
      </c>
      <c r="W150">
        <v>0.18199403586787155</v>
      </c>
      <c r="X150">
        <v>1.0259315168320779E-2</v>
      </c>
      <c r="Y150">
        <v>0.40849889175737752</v>
      </c>
      <c r="Z150">
        <v>0.28550438240732356</v>
      </c>
      <c r="AA150">
        <v>0</v>
      </c>
      <c r="AB150">
        <v>9.4299324050245992E-2</v>
      </c>
      <c r="AC150">
        <v>6.3094632097098688E-3</v>
      </c>
      <c r="AD150">
        <v>0</v>
      </c>
      <c r="AE150">
        <v>0</v>
      </c>
      <c r="AF150">
        <v>0</v>
      </c>
      <c r="AG150">
        <v>0</v>
      </c>
      <c r="AH150">
        <v>0</v>
      </c>
      <c r="AI150">
        <v>0</v>
      </c>
      <c r="AJ150">
        <v>2.5000000000000001E-2</v>
      </c>
      <c r="AK150">
        <v>0</v>
      </c>
      <c r="AL150">
        <v>0</v>
      </c>
    </row>
    <row r="151" spans="15:44" x14ac:dyDescent="0.25">
      <c r="Q151">
        <v>0</v>
      </c>
      <c r="R151">
        <v>0</v>
      </c>
      <c r="S151">
        <v>1.1001686304415014E-3</v>
      </c>
      <c r="T151">
        <v>1.070996603787587E-2</v>
      </c>
      <c r="U151">
        <v>4.7353626607257115E-2</v>
      </c>
      <c r="V151">
        <v>1.0543524454697476E-3</v>
      </c>
      <c r="W151">
        <v>7.131861719805499E-2</v>
      </c>
      <c r="X151">
        <v>4.7353626607257115E-2</v>
      </c>
      <c r="Y151">
        <v>0.22109690534667847</v>
      </c>
      <c r="Z151">
        <v>7.131861719805499E-2</v>
      </c>
      <c r="AA151">
        <v>0</v>
      </c>
      <c r="AB151">
        <v>0</v>
      </c>
      <c r="AC151">
        <v>0</v>
      </c>
    </row>
    <row r="152" spans="15:44" x14ac:dyDescent="0.25">
      <c r="Q152">
        <v>0</v>
      </c>
      <c r="R152">
        <v>0</v>
      </c>
      <c r="S152">
        <v>7.9086859795255652E-4</v>
      </c>
      <c r="T152">
        <v>7.2310437633809396E-4</v>
      </c>
      <c r="U152">
        <v>0</v>
      </c>
      <c r="V152">
        <v>0</v>
      </c>
      <c r="W152">
        <v>6.8003006540228103E-3</v>
      </c>
      <c r="X152">
        <v>0</v>
      </c>
      <c r="Y152">
        <v>4.5371992341994016E-2</v>
      </c>
      <c r="Z152">
        <v>3.0251965068749664E-2</v>
      </c>
      <c r="AA152">
        <v>5.0507633794680609E-3</v>
      </c>
      <c r="AB152">
        <v>6.7585986488542971E-2</v>
      </c>
      <c r="AC152">
        <v>0.22277809550351213</v>
      </c>
      <c r="AD152">
        <v>1.257911709342506E-2</v>
      </c>
      <c r="AE152">
        <v>1.257911709342506E-2</v>
      </c>
      <c r="AF152">
        <v>0</v>
      </c>
      <c r="AG152">
        <v>0.15811388300841897</v>
      </c>
      <c r="AH152">
        <v>1.257911709342506E-2</v>
      </c>
      <c r="AI152">
        <v>2.5000000000000001E-2</v>
      </c>
      <c r="AJ152">
        <v>0</v>
      </c>
      <c r="AK152">
        <v>2.5000000000000001E-2</v>
      </c>
      <c r="AL152">
        <v>0</v>
      </c>
    </row>
    <row r="153" spans="15:44" x14ac:dyDescent="0.25">
      <c r="Q153">
        <v>0</v>
      </c>
      <c r="R153">
        <v>0</v>
      </c>
      <c r="S153">
        <v>0</v>
      </c>
      <c r="T153">
        <v>2.0946031439045026E-2</v>
      </c>
      <c r="U153">
        <v>0</v>
      </c>
      <c r="V153">
        <v>4.6031092743149191E-3</v>
      </c>
      <c r="W153">
        <v>4.7758041242211297E-4</v>
      </c>
      <c r="X153">
        <v>0</v>
      </c>
      <c r="Y153">
        <v>3.0180867845813142E-2</v>
      </c>
      <c r="Z153">
        <v>2.0170533353230019E-2</v>
      </c>
      <c r="AA153">
        <v>0.11526582603784852</v>
      </c>
      <c r="AB153">
        <v>0.16231060070717507</v>
      </c>
      <c r="AC153">
        <v>0.31814917856860836</v>
      </c>
      <c r="AD153">
        <v>1.257911709342506E-2</v>
      </c>
      <c r="AE153">
        <v>0</v>
      </c>
      <c r="AF153">
        <v>0</v>
      </c>
      <c r="AG153">
        <v>0</v>
      </c>
      <c r="AH153">
        <v>0</v>
      </c>
    </row>
    <row r="154" spans="15:44" x14ac:dyDescent="0.25">
      <c r="Q154">
        <v>0</v>
      </c>
      <c r="R154">
        <v>0</v>
      </c>
      <c r="S154">
        <v>0</v>
      </c>
      <c r="T154">
        <v>8.1781344606563083E-3</v>
      </c>
      <c r="U154">
        <v>8.4357092663047816E-4</v>
      </c>
      <c r="V154">
        <v>8.1781344606563083E-3</v>
      </c>
      <c r="W154">
        <v>8.4357092663047816E-4</v>
      </c>
      <c r="X154">
        <v>8.4357092663047816E-4</v>
      </c>
      <c r="Y154">
        <v>3.8894831295438859E-2</v>
      </c>
      <c r="Z154">
        <v>2.1863736829853625E-2</v>
      </c>
      <c r="AA154">
        <v>4.0335630797091293E-2</v>
      </c>
      <c r="AB154">
        <v>0.15284593960863169</v>
      </c>
      <c r="AC154">
        <v>0.29448558295184091</v>
      </c>
    </row>
    <row r="155" spans="15:44" x14ac:dyDescent="0.25">
      <c r="T155">
        <v>0</v>
      </c>
      <c r="U155">
        <v>0</v>
      </c>
      <c r="V155">
        <v>0</v>
      </c>
      <c r="W155">
        <v>0</v>
      </c>
      <c r="X155">
        <v>0</v>
      </c>
      <c r="Y155">
        <v>1.4055561673694209E-3</v>
      </c>
      <c r="Z155">
        <v>0</v>
      </c>
      <c r="AA155">
        <v>1.4055561673694209E-3</v>
      </c>
      <c r="AB155">
        <v>0.10313551437031998</v>
      </c>
      <c r="AC155">
        <v>0.30757165899875583</v>
      </c>
      <c r="AD155">
        <v>1.257911709342506E-2</v>
      </c>
      <c r="AE155">
        <v>1.257911709342506E-2</v>
      </c>
      <c r="AF155">
        <v>1.257911709342506E-2</v>
      </c>
      <c r="AG155">
        <v>1.257911709342506E-2</v>
      </c>
      <c r="AH155">
        <v>0.15811388300841897</v>
      </c>
    </row>
    <row r="156" spans="15:44" x14ac:dyDescent="0.25">
      <c r="Y156">
        <v>4.6922890092708572E-3</v>
      </c>
      <c r="Z156">
        <v>1.2059318026738444E-2</v>
      </c>
      <c r="AA156">
        <v>4.7849926947072866E-3</v>
      </c>
      <c r="AB156">
        <v>0.12531610761523271</v>
      </c>
      <c r="AC156">
        <v>0.20285451204282334</v>
      </c>
      <c r="AD156">
        <v>0.15832524844203699</v>
      </c>
      <c r="AE156">
        <v>0.24918406763773016</v>
      </c>
      <c r="AF156">
        <v>0.20285451204282334</v>
      </c>
      <c r="AG156">
        <v>0.28097152438460027</v>
      </c>
      <c r="AH156">
        <v>0.20285451204282334</v>
      </c>
      <c r="AI156">
        <v>0</v>
      </c>
      <c r="AJ156">
        <v>0</v>
      </c>
      <c r="AK156">
        <v>0</v>
      </c>
      <c r="AL156">
        <v>0</v>
      </c>
    </row>
    <row r="157" spans="15:44" x14ac:dyDescent="0.25">
      <c r="Y157">
        <v>1.0121996993108454E-3</v>
      </c>
      <c r="Z157">
        <v>1.0121996993108454E-3</v>
      </c>
      <c r="AA157">
        <v>9.8395900187975144E-3</v>
      </c>
      <c r="AB157">
        <v>9.8395900187975144E-3</v>
      </c>
      <c r="AC157">
        <v>8.4639622530018194E-3</v>
      </c>
      <c r="AD157">
        <v>4.0335630797091293E-2</v>
      </c>
      <c r="AE157">
        <v>7.9941848876080024E-2</v>
      </c>
      <c r="AF157">
        <v>0.15284593960863169</v>
      </c>
      <c r="AG157">
        <v>7.9941848876080024E-2</v>
      </c>
      <c r="AH157">
        <v>7.9941848876080024E-2</v>
      </c>
      <c r="AI157">
        <v>6.3094632097098688E-3</v>
      </c>
      <c r="AJ157">
        <v>0</v>
      </c>
      <c r="AK157">
        <v>0</v>
      </c>
      <c r="AL157">
        <v>0</v>
      </c>
    </row>
    <row r="158" spans="15:44" x14ac:dyDescent="0.25">
      <c r="T158">
        <v>0</v>
      </c>
      <c r="U158">
        <v>0</v>
      </c>
      <c r="V158">
        <v>0</v>
      </c>
      <c r="W158">
        <v>0</v>
      </c>
      <c r="X158">
        <v>0</v>
      </c>
      <c r="Y158">
        <v>1.025634128125015E-2</v>
      </c>
      <c r="Z158">
        <v>0</v>
      </c>
      <c r="AA158">
        <v>0</v>
      </c>
      <c r="AB158">
        <v>4.950764530579338E-2</v>
      </c>
      <c r="AC158">
        <v>0.14949542261356963</v>
      </c>
      <c r="AD158">
        <v>2.6559314986248944E-2</v>
      </c>
      <c r="AE158">
        <v>7.131861719805499E-2</v>
      </c>
      <c r="AF158">
        <v>0.1563022857091354</v>
      </c>
      <c r="AG158">
        <v>7.131861719805499E-2</v>
      </c>
      <c r="AH158">
        <v>7.131861719805499E-2</v>
      </c>
      <c r="AI158">
        <v>0</v>
      </c>
      <c r="AJ158">
        <v>0</v>
      </c>
      <c r="AK158">
        <v>0</v>
      </c>
      <c r="AL158">
        <v>0</v>
      </c>
      <c r="AM158">
        <v>0</v>
      </c>
      <c r="AN158">
        <v>0</v>
      </c>
      <c r="AO158">
        <v>0</v>
      </c>
      <c r="AP158">
        <v>0</v>
      </c>
      <c r="AQ158">
        <v>0</v>
      </c>
      <c r="AR158">
        <v>0</v>
      </c>
    </row>
    <row r="159" spans="15:44" x14ac:dyDescent="0.25">
      <c r="O159">
        <v>0</v>
      </c>
      <c r="P159">
        <v>0</v>
      </c>
      <c r="Q159">
        <v>0</v>
      </c>
      <c r="R159">
        <v>0</v>
      </c>
      <c r="S159">
        <v>0</v>
      </c>
      <c r="T159">
        <v>1.257911709342506E-2</v>
      </c>
      <c r="U159">
        <v>1.257911709342506E-2</v>
      </c>
      <c r="V159">
        <v>0</v>
      </c>
      <c r="W159">
        <v>0.15811388300841897</v>
      </c>
      <c r="X159">
        <v>0</v>
      </c>
      <c r="Y159">
        <v>0</v>
      </c>
      <c r="Z159">
        <v>0</v>
      </c>
      <c r="AA159">
        <v>2.1075932318602268E-3</v>
      </c>
      <c r="AB159">
        <v>0</v>
      </c>
      <c r="AC159">
        <v>1.8067806591253906E-3</v>
      </c>
      <c r="AD159">
        <v>8.3889318307127536E-2</v>
      </c>
      <c r="AE159">
        <v>8.3889318307127536E-2</v>
      </c>
      <c r="AF159">
        <v>5.0381073491151562E-2</v>
      </c>
      <c r="AG159">
        <v>0</v>
      </c>
      <c r="AH159">
        <v>2.0862525460092401E-2</v>
      </c>
      <c r="AI159">
        <v>0</v>
      </c>
      <c r="AJ159">
        <v>0</v>
      </c>
      <c r="AK159">
        <v>0</v>
      </c>
      <c r="AL159">
        <v>0</v>
      </c>
    </row>
    <row r="160" spans="15:44" x14ac:dyDescent="0.25">
      <c r="O160">
        <v>0</v>
      </c>
      <c r="P160">
        <v>0</v>
      </c>
      <c r="Q160">
        <v>0</v>
      </c>
      <c r="R160">
        <v>0</v>
      </c>
      <c r="S160">
        <v>0</v>
      </c>
      <c r="T160">
        <v>0</v>
      </c>
      <c r="U160">
        <v>0</v>
      </c>
      <c r="V160">
        <v>0</v>
      </c>
      <c r="W160">
        <v>2.5000000000000001E-2</v>
      </c>
      <c r="X160">
        <v>2.5000000000000001E-2</v>
      </c>
      <c r="Y160">
        <v>0</v>
      </c>
      <c r="Z160">
        <v>0</v>
      </c>
      <c r="AA160">
        <v>0</v>
      </c>
      <c r="AB160">
        <v>2.1075932318602268E-3</v>
      </c>
      <c r="AC160">
        <v>1.9456284973467484E-3</v>
      </c>
      <c r="AD160">
        <v>1.9206671982528484E-2</v>
      </c>
      <c r="AE160">
        <v>1.9456284973467484E-3</v>
      </c>
      <c r="AF160">
        <v>1.9206671982528484E-2</v>
      </c>
      <c r="AG160">
        <v>1.9456284973467484E-3</v>
      </c>
      <c r="AH160">
        <v>1.9456284973467484E-3</v>
      </c>
      <c r="AI160">
        <v>0</v>
      </c>
      <c r="AJ160">
        <v>2.5000000000000001E-2</v>
      </c>
      <c r="AK160">
        <v>0</v>
      </c>
      <c r="AL160">
        <v>2.5000000000000001E-2</v>
      </c>
    </row>
    <row r="161" spans="15:52" x14ac:dyDescent="0.25">
      <c r="T161">
        <v>0</v>
      </c>
      <c r="U161">
        <v>0</v>
      </c>
      <c r="V161">
        <v>0</v>
      </c>
      <c r="W161">
        <v>0</v>
      </c>
      <c r="X161">
        <v>0</v>
      </c>
      <c r="Y161">
        <v>0</v>
      </c>
      <c r="Z161">
        <v>0</v>
      </c>
      <c r="AA161">
        <v>0</v>
      </c>
      <c r="AB161">
        <v>0</v>
      </c>
      <c r="AC161">
        <v>0</v>
      </c>
      <c r="AD161">
        <v>1.120558602415099E-2</v>
      </c>
      <c r="AE161">
        <v>1.120558602415099E-2</v>
      </c>
      <c r="AF161">
        <v>5.1867299312436888E-2</v>
      </c>
      <c r="AG161">
        <v>2.9055851128746701E-2</v>
      </c>
      <c r="AH161">
        <v>1.1501475265735753E-3</v>
      </c>
      <c r="AI161">
        <v>2.9055851128746701E-2</v>
      </c>
      <c r="AJ161">
        <v>0.10728924837039699</v>
      </c>
      <c r="AK161">
        <v>0.13864652155379775</v>
      </c>
      <c r="AL161">
        <v>2.9055851128746701E-2</v>
      </c>
      <c r="AM161">
        <v>0</v>
      </c>
      <c r="AN161">
        <v>0</v>
      </c>
      <c r="AO161">
        <v>0</v>
      </c>
      <c r="AP161">
        <v>0</v>
      </c>
      <c r="AQ161">
        <v>0</v>
      </c>
      <c r="AR161">
        <v>0</v>
      </c>
    </row>
    <row r="162" spans="15:52" x14ac:dyDescent="0.25">
      <c r="Q162">
        <v>0</v>
      </c>
      <c r="R162">
        <v>0</v>
      </c>
      <c r="S162">
        <v>0</v>
      </c>
      <c r="T162">
        <v>0</v>
      </c>
      <c r="U162">
        <v>4.2107445144894742E-3</v>
      </c>
      <c r="V162">
        <v>0</v>
      </c>
      <c r="W162">
        <v>4.2107445144894742E-3</v>
      </c>
      <c r="X162">
        <v>0</v>
      </c>
      <c r="Y162">
        <v>4.3271868292741711E-2</v>
      </c>
      <c r="Z162">
        <v>4.2107445144894742E-3</v>
      </c>
      <c r="AC162">
        <v>4.4420141856314765E-2</v>
      </c>
      <c r="AD162">
        <v>2.0946031439045026E-2</v>
      </c>
      <c r="AE162">
        <v>4.2696394936273696E-2</v>
      </c>
      <c r="AF162">
        <v>1.1828718859133627E-2</v>
      </c>
      <c r="AG162">
        <v>2.0946031439045026E-2</v>
      </c>
      <c r="AH162">
        <v>5.5878863485160024E-2</v>
      </c>
      <c r="AI162">
        <v>0.13870119999212283</v>
      </c>
      <c r="AJ162">
        <v>0.13870119999212283</v>
      </c>
      <c r="AK162">
        <v>0.18090697764453911</v>
      </c>
      <c r="AL162">
        <v>5.082894015856726E-2</v>
      </c>
      <c r="AM162">
        <v>0</v>
      </c>
      <c r="AN162">
        <v>0</v>
      </c>
      <c r="AO162">
        <v>0</v>
      </c>
      <c r="AP162">
        <v>0</v>
      </c>
      <c r="AQ162">
        <v>0</v>
      </c>
      <c r="AR162">
        <v>0</v>
      </c>
    </row>
    <row r="163" spans="15:52" x14ac:dyDescent="0.25">
      <c r="AC163">
        <v>2.352745438085399E-2</v>
      </c>
      <c r="AD163">
        <v>2.352745438085399E-2</v>
      </c>
      <c r="AE163">
        <v>2.352745438085399E-2</v>
      </c>
      <c r="AF163">
        <v>4.1887396473767213E-2</v>
      </c>
      <c r="AG163">
        <v>9.1000729423062893E-3</v>
      </c>
      <c r="AH163">
        <v>9.3725709194470742E-4</v>
      </c>
      <c r="AI163">
        <v>7.9941848876080024E-2</v>
      </c>
      <c r="AJ163">
        <v>7.9941848876080024E-2</v>
      </c>
      <c r="AK163">
        <v>0.20686869948650721</v>
      </c>
      <c r="AL163">
        <v>8.4639622530018194E-3</v>
      </c>
      <c r="AM163">
        <v>0</v>
      </c>
      <c r="AN163">
        <v>0</v>
      </c>
      <c r="AO163">
        <v>0</v>
      </c>
      <c r="AP163">
        <v>0</v>
      </c>
      <c r="AQ163">
        <v>1.257911709342506E-2</v>
      </c>
      <c r="AR163">
        <v>0</v>
      </c>
    </row>
    <row r="164" spans="15:52" x14ac:dyDescent="0.25">
      <c r="Q164">
        <v>0</v>
      </c>
      <c r="R164">
        <v>0</v>
      </c>
      <c r="S164">
        <v>0</v>
      </c>
      <c r="T164">
        <v>0</v>
      </c>
      <c r="U164">
        <v>0</v>
      </c>
      <c r="V164">
        <v>0</v>
      </c>
      <c r="W164">
        <v>0</v>
      </c>
      <c r="X164">
        <v>0</v>
      </c>
      <c r="Y164">
        <v>0</v>
      </c>
      <c r="Z164">
        <v>0</v>
      </c>
      <c r="AC164">
        <v>0</v>
      </c>
      <c r="AD164">
        <v>9.8395900187975144E-3</v>
      </c>
      <c r="AE164">
        <v>2.5465396647733202E-2</v>
      </c>
      <c r="AF164">
        <v>1.0121996993108454E-3</v>
      </c>
      <c r="AG164">
        <v>0</v>
      </c>
      <c r="AH164">
        <v>1.025634128125015E-2</v>
      </c>
      <c r="AI164">
        <v>2.4458075317962208E-2</v>
      </c>
      <c r="AJ164">
        <v>2.4458075317962208E-2</v>
      </c>
      <c r="AK164">
        <v>6.5548108736782518E-2</v>
      </c>
      <c r="AL164">
        <v>0.11573221329150418</v>
      </c>
      <c r="AM164">
        <v>0</v>
      </c>
      <c r="AN164">
        <v>0</v>
      </c>
      <c r="AO164">
        <v>0</v>
      </c>
      <c r="AP164">
        <v>0</v>
      </c>
      <c r="AQ164">
        <v>0</v>
      </c>
      <c r="AR164">
        <v>0</v>
      </c>
    </row>
    <row r="165" spans="15:52" x14ac:dyDescent="0.25">
      <c r="O165">
        <v>0</v>
      </c>
      <c r="P165">
        <v>0</v>
      </c>
      <c r="Q165">
        <v>0</v>
      </c>
      <c r="R165">
        <v>0</v>
      </c>
      <c r="S165">
        <v>0</v>
      </c>
      <c r="T165">
        <v>3.6102968619005846E-3</v>
      </c>
      <c r="U165">
        <v>3.6102968619005846E-3</v>
      </c>
      <c r="V165">
        <v>0</v>
      </c>
      <c r="W165">
        <v>3.6692566176085573E-2</v>
      </c>
      <c r="X165">
        <v>4.3271868292741711E-2</v>
      </c>
      <c r="Y165">
        <v>5.0507633794680609E-3</v>
      </c>
      <c r="Z165">
        <v>5.0507633794680609E-3</v>
      </c>
      <c r="AA165">
        <v>5.0507633794680609E-3</v>
      </c>
      <c r="AB165">
        <v>0.14663279963467324</v>
      </c>
      <c r="AC165">
        <v>5.4463568178406752E-2</v>
      </c>
      <c r="AD165">
        <v>1.5811117227658867E-3</v>
      </c>
      <c r="AE165">
        <v>1.5811117227658867E-3</v>
      </c>
      <c r="AF165">
        <v>1.5513603815413918E-2</v>
      </c>
      <c r="AG165">
        <v>1.5811117227658867E-3</v>
      </c>
      <c r="AH165">
        <v>1.5811117227658867E-3</v>
      </c>
      <c r="AI165">
        <v>1.4881743912666338E-3</v>
      </c>
      <c r="AJ165">
        <v>1.4579316840302475E-2</v>
      </c>
      <c r="AK165">
        <v>1.4881743912666338E-3</v>
      </c>
      <c r="AL165">
        <v>1.5513603815413918E-2</v>
      </c>
      <c r="AM165">
        <v>0</v>
      </c>
      <c r="AN165">
        <v>0</v>
      </c>
      <c r="AO165">
        <v>0</v>
      </c>
      <c r="AP165">
        <v>0</v>
      </c>
      <c r="AQ165">
        <v>0</v>
      </c>
      <c r="AR165">
        <v>0</v>
      </c>
    </row>
    <row r="166" spans="15:52" x14ac:dyDescent="0.25">
      <c r="AC166">
        <v>0</v>
      </c>
      <c r="AD166">
        <v>0</v>
      </c>
      <c r="AE166">
        <v>1.8067806591253906E-3</v>
      </c>
      <c r="AF166">
        <v>1.8067806591253906E-3</v>
      </c>
      <c r="AG166">
        <v>0</v>
      </c>
      <c r="AH166">
        <v>0</v>
      </c>
      <c r="AI166">
        <v>1.4055561673694209E-3</v>
      </c>
      <c r="AJ166">
        <v>1.4055561673694209E-3</v>
      </c>
      <c r="AK166">
        <v>1.3751215664364477E-2</v>
      </c>
      <c r="AL166">
        <v>6.4092047717666412E-2</v>
      </c>
      <c r="AM166">
        <v>0</v>
      </c>
      <c r="AN166">
        <v>6.3094632097098688E-3</v>
      </c>
      <c r="AO166">
        <v>0</v>
      </c>
      <c r="AP166">
        <v>0</v>
      </c>
      <c r="AQ166">
        <v>0</v>
      </c>
      <c r="AR166">
        <v>0</v>
      </c>
    </row>
    <row r="167" spans="15:52" x14ac:dyDescent="0.25">
      <c r="AC167">
        <v>0</v>
      </c>
      <c r="AD167">
        <v>0</v>
      </c>
      <c r="AE167">
        <v>0</v>
      </c>
      <c r="AF167">
        <v>0</v>
      </c>
      <c r="AG167">
        <v>0</v>
      </c>
      <c r="AH167">
        <v>0</v>
      </c>
      <c r="AI167">
        <v>1.1001686304415014E-3</v>
      </c>
      <c r="AJ167">
        <v>1.1001686304415014E-3</v>
      </c>
      <c r="AK167">
        <v>1.070996603787587E-2</v>
      </c>
      <c r="AL167">
        <v>1.1001686304415014E-3</v>
      </c>
      <c r="AM167">
        <v>1.1001686304415014E-3</v>
      </c>
      <c r="AN167">
        <v>1.1001686304415014E-3</v>
      </c>
      <c r="AO167">
        <v>4.950764530579338E-2</v>
      </c>
      <c r="AP167">
        <v>2.775150742279317E-2</v>
      </c>
      <c r="AQ167">
        <v>4.950764530579338E-2</v>
      </c>
      <c r="AR167">
        <v>7.4603407648803688E-2</v>
      </c>
      <c r="AS167">
        <v>0</v>
      </c>
      <c r="AT167">
        <v>0</v>
      </c>
      <c r="AU167">
        <v>2.5000000000000001E-2</v>
      </c>
      <c r="AV167">
        <v>0</v>
      </c>
    </row>
    <row r="168" spans="15:52" x14ac:dyDescent="0.25">
      <c r="AI168">
        <v>1.1501475265735753E-3</v>
      </c>
      <c r="AJ168">
        <v>1.1501475265735753E-3</v>
      </c>
      <c r="AK168">
        <v>1.1501475265735753E-3</v>
      </c>
      <c r="AL168">
        <v>5.1867299312436888E-2</v>
      </c>
      <c r="AM168">
        <v>8.7264688357992053E-4</v>
      </c>
      <c r="AN168">
        <v>8.7704967035271281E-3</v>
      </c>
      <c r="AO168">
        <v>8.4639622530018194E-3</v>
      </c>
      <c r="AP168">
        <v>2.352745438085399E-2</v>
      </c>
      <c r="AQ168">
        <v>6.0642908819207642E-2</v>
      </c>
      <c r="AR168">
        <v>0.10298355077261745</v>
      </c>
      <c r="AS168">
        <v>0</v>
      </c>
      <c r="AT168">
        <v>0</v>
      </c>
      <c r="AU168">
        <v>3.6102968619005846E-3</v>
      </c>
      <c r="AV168">
        <v>3.6102968619005846E-3</v>
      </c>
    </row>
    <row r="169" spans="15:52" x14ac:dyDescent="0.25">
      <c r="AI169">
        <v>1.5513603815413918E-2</v>
      </c>
      <c r="AJ169">
        <v>0</v>
      </c>
      <c r="AK169">
        <v>1.6575913440083606E-2</v>
      </c>
      <c r="AL169">
        <v>7.2662038252882089E-2</v>
      </c>
      <c r="AM169">
        <v>1.4881743912666338E-3</v>
      </c>
      <c r="AN169">
        <v>1.4579316840302475E-2</v>
      </c>
      <c r="AO169">
        <v>0.10313551437031998</v>
      </c>
      <c r="AP169">
        <v>0.14209748311022108</v>
      </c>
      <c r="AQ169">
        <v>0.10313551437031998</v>
      </c>
      <c r="AR169">
        <v>0.19753414053266805</v>
      </c>
      <c r="AS169">
        <v>0</v>
      </c>
      <c r="AT169">
        <v>0</v>
      </c>
      <c r="AU169">
        <v>0</v>
      </c>
      <c r="AV169">
        <v>0</v>
      </c>
    </row>
    <row r="170" spans="15:52" x14ac:dyDescent="0.25">
      <c r="Y170">
        <v>0</v>
      </c>
      <c r="Z170">
        <v>0</v>
      </c>
      <c r="AA170">
        <v>0</v>
      </c>
      <c r="AB170">
        <v>0</v>
      </c>
      <c r="AC170">
        <v>0</v>
      </c>
      <c r="AD170">
        <v>0</v>
      </c>
      <c r="AE170">
        <v>0</v>
      </c>
      <c r="AF170">
        <v>0</v>
      </c>
      <c r="AG170">
        <v>0</v>
      </c>
      <c r="AH170">
        <v>0</v>
      </c>
      <c r="AI170">
        <v>2.8091367465992133E-3</v>
      </c>
      <c r="AJ170">
        <v>2.8091367465992133E-3</v>
      </c>
      <c r="AK170">
        <v>2.8091367465992133E-3</v>
      </c>
      <c r="AL170">
        <v>2.8091367465992133E-3</v>
      </c>
      <c r="AM170">
        <v>2.2831198299959637E-2</v>
      </c>
      <c r="AN170">
        <v>0</v>
      </c>
      <c r="AO170">
        <v>2.2831198299959637E-2</v>
      </c>
      <c r="AP170">
        <v>2.2989722138142647E-3</v>
      </c>
      <c r="AQ170">
        <v>2.1075932318602268E-3</v>
      </c>
      <c r="AR170">
        <v>2.0862525460092401E-2</v>
      </c>
      <c r="AS170">
        <v>0</v>
      </c>
      <c r="AT170">
        <v>0</v>
      </c>
      <c r="AU170">
        <v>0</v>
      </c>
      <c r="AV170">
        <v>0</v>
      </c>
      <c r="AW170">
        <v>0</v>
      </c>
      <c r="AX170">
        <v>0</v>
      </c>
      <c r="AY170">
        <v>2.5000000000000001E-2</v>
      </c>
      <c r="AZ170">
        <v>0</v>
      </c>
    </row>
    <row r="171" spans="15:52" x14ac:dyDescent="0.25">
      <c r="O171">
        <v>0</v>
      </c>
      <c r="P171">
        <v>0</v>
      </c>
      <c r="Q171">
        <v>0</v>
      </c>
      <c r="R171">
        <v>0</v>
      </c>
      <c r="S171">
        <v>0</v>
      </c>
      <c r="T171">
        <v>6.7585986488542971E-2</v>
      </c>
      <c r="U171">
        <v>0</v>
      </c>
      <c r="V171">
        <v>0</v>
      </c>
      <c r="W171">
        <v>6.7585986488542971E-2</v>
      </c>
      <c r="X171">
        <v>6.3094632097098688E-3</v>
      </c>
      <c r="Y171">
        <v>2.5000000000000001E-2</v>
      </c>
      <c r="Z171">
        <v>0</v>
      </c>
      <c r="AI171">
        <v>0</v>
      </c>
      <c r="AJ171">
        <v>1.5513603815413918E-2</v>
      </c>
      <c r="AK171">
        <v>1.5811117227658867E-3</v>
      </c>
      <c r="AL171">
        <v>1.6864302413527026E-3</v>
      </c>
      <c r="AM171">
        <v>1.3316288041794241E-3</v>
      </c>
      <c r="AN171">
        <v>1.3316288041794241E-3</v>
      </c>
      <c r="AO171">
        <v>9.1465784907666436E-2</v>
      </c>
      <c r="AP171">
        <v>3.3826249001764619E-2</v>
      </c>
      <c r="AQ171">
        <v>6.0524537709289672E-2</v>
      </c>
      <c r="AR171">
        <v>3.3826249001764619E-2</v>
      </c>
      <c r="AS171">
        <v>0</v>
      </c>
      <c r="AT171">
        <v>8.4037586596126396E-3</v>
      </c>
      <c r="AU171">
        <v>0</v>
      </c>
      <c r="AV171">
        <v>0</v>
      </c>
    </row>
    <row r="172" spans="15:52" x14ac:dyDescent="0.25">
      <c r="O172">
        <v>0</v>
      </c>
      <c r="P172">
        <v>0</v>
      </c>
      <c r="Q172">
        <v>0</v>
      </c>
      <c r="R172">
        <v>2.5000000000000001E-2</v>
      </c>
      <c r="S172">
        <v>0</v>
      </c>
      <c r="T172">
        <v>0</v>
      </c>
      <c r="U172">
        <v>2.5000000000000001E-2</v>
      </c>
      <c r="V172">
        <v>0</v>
      </c>
      <c r="W172">
        <v>2.5000000000000001E-2</v>
      </c>
      <c r="X172">
        <v>2.5000000000000001E-2</v>
      </c>
      <c r="Y172">
        <v>2.5000000000000001E-2</v>
      </c>
      <c r="Z172">
        <v>2.5000000000000001E-2</v>
      </c>
      <c r="AA172">
        <v>2.5000000000000001E-2</v>
      </c>
      <c r="AB172">
        <v>2.5000000000000001E-2</v>
      </c>
      <c r="AC172">
        <v>2.5000000000000001E-2</v>
      </c>
      <c r="AD172">
        <v>2.5000000000000001E-2</v>
      </c>
      <c r="AE172">
        <v>2.5000000000000001E-2</v>
      </c>
      <c r="AF172">
        <v>2.5000000000000001E-2</v>
      </c>
      <c r="AG172">
        <v>2.5000000000000001E-2</v>
      </c>
      <c r="AH172">
        <v>2.5000000000000001E-2</v>
      </c>
      <c r="AI172">
        <v>1.0543524454697476E-3</v>
      </c>
      <c r="AJ172">
        <v>0</v>
      </c>
      <c r="AK172">
        <v>1.0543524454697476E-3</v>
      </c>
      <c r="AL172">
        <v>1.025634128125015E-2</v>
      </c>
      <c r="AM172">
        <v>1.0543524454697476E-3</v>
      </c>
      <c r="AN172">
        <v>0</v>
      </c>
      <c r="AO172">
        <v>4.7353626607257115E-2</v>
      </c>
      <c r="AP172">
        <v>2.6559314986248944E-2</v>
      </c>
      <c r="AQ172">
        <v>2.6559314986248944E-2</v>
      </c>
      <c r="AR172">
        <v>7.131861719805499E-2</v>
      </c>
    </row>
    <row r="173" spans="15:52" x14ac:dyDescent="0.25">
      <c r="O173">
        <v>0</v>
      </c>
      <c r="P173">
        <v>0</v>
      </c>
      <c r="Q173">
        <v>0</v>
      </c>
      <c r="R173">
        <v>0</v>
      </c>
      <c r="S173">
        <v>0</v>
      </c>
      <c r="T173">
        <v>0</v>
      </c>
      <c r="U173">
        <v>0</v>
      </c>
      <c r="V173">
        <v>0</v>
      </c>
      <c r="W173">
        <v>0</v>
      </c>
      <c r="X173">
        <v>2.5000000000000001E-2</v>
      </c>
      <c r="AC173">
        <v>0</v>
      </c>
      <c r="AD173">
        <v>0</v>
      </c>
      <c r="AE173">
        <v>0</v>
      </c>
      <c r="AF173">
        <v>0</v>
      </c>
      <c r="AG173">
        <v>0</v>
      </c>
      <c r="AH173">
        <v>0</v>
      </c>
      <c r="AI173">
        <v>0</v>
      </c>
      <c r="AJ173">
        <v>0</v>
      </c>
      <c r="AK173">
        <v>0</v>
      </c>
      <c r="AL173">
        <v>0</v>
      </c>
      <c r="AM173">
        <v>0</v>
      </c>
      <c r="AN173">
        <v>0</v>
      </c>
      <c r="AO173">
        <v>0</v>
      </c>
      <c r="AP173">
        <v>1.1749317884445817E-2</v>
      </c>
      <c r="AQ173">
        <v>3.2070937185463666E-2</v>
      </c>
      <c r="AR173">
        <v>1.1749317884445817E-2</v>
      </c>
      <c r="AS173">
        <v>3.3826249001764619E-2</v>
      </c>
      <c r="AT173">
        <v>3.3826249001764619E-2</v>
      </c>
      <c r="AU173">
        <v>1.3012164371777477E-2</v>
      </c>
      <c r="AV173">
        <v>6.0524537709289672E-2</v>
      </c>
    </row>
    <row r="174" spans="15:52" x14ac:dyDescent="0.25">
      <c r="Q174">
        <v>0</v>
      </c>
      <c r="R174">
        <v>0</v>
      </c>
      <c r="S174">
        <v>0</v>
      </c>
      <c r="T174">
        <v>1.257911709342506E-2</v>
      </c>
      <c r="U174">
        <v>0</v>
      </c>
      <c r="V174">
        <v>0</v>
      </c>
      <c r="W174">
        <v>0</v>
      </c>
      <c r="X174">
        <v>0</v>
      </c>
      <c r="Y174">
        <v>9.4299324050245992E-2</v>
      </c>
      <c r="Z174">
        <v>8.4037586596126396E-3</v>
      </c>
      <c r="AA174">
        <v>0</v>
      </c>
      <c r="AB174">
        <v>0</v>
      </c>
      <c r="AC174">
        <v>0</v>
      </c>
      <c r="AD174">
        <v>0</v>
      </c>
      <c r="AE174">
        <v>0</v>
      </c>
      <c r="AF174">
        <v>0</v>
      </c>
      <c r="AG174">
        <v>0</v>
      </c>
      <c r="AH174">
        <v>0</v>
      </c>
      <c r="AI174">
        <v>1.257911709342506E-2</v>
      </c>
      <c r="AJ174">
        <v>0</v>
      </c>
      <c r="AK174">
        <v>1.257911709342506E-2</v>
      </c>
      <c r="AL174">
        <v>0</v>
      </c>
      <c r="AM174">
        <v>4.6031092743149191E-3</v>
      </c>
      <c r="AN174">
        <v>4.7758041242211297E-4</v>
      </c>
      <c r="AO174">
        <v>2.0946031439045026E-2</v>
      </c>
      <c r="AP174">
        <v>1.1828718859133627E-2</v>
      </c>
      <c r="AQ174">
        <v>2.1783562056268996E-2</v>
      </c>
      <c r="AR174">
        <v>5.4790101853181061E-2</v>
      </c>
      <c r="AS174">
        <v>3.2606489551890883E-2</v>
      </c>
      <c r="AT174">
        <v>3.327509358902242E-2</v>
      </c>
      <c r="AU174">
        <v>7.1700767183286218E-2</v>
      </c>
      <c r="AV174">
        <v>0.12790810025182764</v>
      </c>
    </row>
    <row r="175" spans="15:52" x14ac:dyDescent="0.25">
      <c r="Q175">
        <v>0</v>
      </c>
      <c r="R175">
        <v>0</v>
      </c>
      <c r="S175">
        <v>0</v>
      </c>
      <c r="T175">
        <v>0</v>
      </c>
      <c r="U175">
        <v>0</v>
      </c>
      <c r="V175">
        <v>0</v>
      </c>
      <c r="W175">
        <v>0</v>
      </c>
      <c r="X175">
        <v>0</v>
      </c>
      <c r="Y175">
        <v>8.4037586596126396E-3</v>
      </c>
      <c r="Z175">
        <v>0</v>
      </c>
      <c r="AC175">
        <v>0</v>
      </c>
      <c r="AD175">
        <v>0</v>
      </c>
      <c r="AE175">
        <v>0</v>
      </c>
      <c r="AF175">
        <v>0</v>
      </c>
      <c r="AG175">
        <v>0</v>
      </c>
      <c r="AH175">
        <v>0</v>
      </c>
      <c r="AI175">
        <v>0</v>
      </c>
      <c r="AJ175">
        <v>0</v>
      </c>
      <c r="AK175">
        <v>0</v>
      </c>
      <c r="AL175">
        <v>0</v>
      </c>
      <c r="AM175">
        <v>0</v>
      </c>
      <c r="AN175">
        <v>0</v>
      </c>
      <c r="AO175">
        <v>1.4055561673694209E-3</v>
      </c>
      <c r="AP175">
        <v>0</v>
      </c>
      <c r="AQ175">
        <v>1.3751215664364477E-2</v>
      </c>
      <c r="AR175">
        <v>1.4055561673694209E-3</v>
      </c>
      <c r="AS175">
        <v>1.3751215664364477E-2</v>
      </c>
      <c r="AT175">
        <v>1.3751215664364477E-2</v>
      </c>
      <c r="AU175">
        <v>3.5785083121574635E-2</v>
      </c>
      <c r="AV175">
        <v>9.6949212525559214E-2</v>
      </c>
    </row>
    <row r="176" spans="15:52" x14ac:dyDescent="0.25">
      <c r="Q176">
        <v>0</v>
      </c>
      <c r="R176">
        <v>0</v>
      </c>
      <c r="S176">
        <v>0</v>
      </c>
      <c r="T176">
        <v>0</v>
      </c>
      <c r="U176">
        <v>0</v>
      </c>
      <c r="V176">
        <v>0</v>
      </c>
      <c r="W176">
        <v>8.4037586596126396E-3</v>
      </c>
      <c r="X176">
        <v>0</v>
      </c>
      <c r="Y176">
        <v>0</v>
      </c>
      <c r="Z176">
        <v>8.4037586596126396E-3</v>
      </c>
      <c r="AM176">
        <v>0</v>
      </c>
      <c r="AN176">
        <v>1.0543524454697476E-3</v>
      </c>
      <c r="AO176">
        <v>1.0543524454697476E-3</v>
      </c>
      <c r="AP176">
        <v>1.0543524454697476E-3</v>
      </c>
      <c r="AQ176">
        <v>1.0543524454697476E-3</v>
      </c>
      <c r="AR176">
        <v>1.0543524454697476E-3</v>
      </c>
      <c r="AS176">
        <v>1.0543524454697476E-3</v>
      </c>
      <c r="AT176">
        <v>2.6559314986248944E-2</v>
      </c>
      <c r="AU176">
        <v>2.6559314986248944E-2</v>
      </c>
      <c r="AV176">
        <v>7.131861719805499E-2</v>
      </c>
    </row>
    <row r="177" spans="15:54" x14ac:dyDescent="0.25">
      <c r="O177">
        <v>0</v>
      </c>
      <c r="P177">
        <v>0</v>
      </c>
      <c r="Q177">
        <v>0</v>
      </c>
      <c r="R177">
        <v>0</v>
      </c>
      <c r="S177">
        <v>0</v>
      </c>
      <c r="T177">
        <v>2.5000000000000001E-2</v>
      </c>
      <c r="U177">
        <v>0</v>
      </c>
      <c r="V177">
        <v>0</v>
      </c>
      <c r="W177">
        <v>2.5000000000000001E-2</v>
      </c>
      <c r="X177">
        <v>2.5000000000000001E-2</v>
      </c>
      <c r="AM177">
        <v>0</v>
      </c>
      <c r="AN177">
        <v>1.3316288041794241E-3</v>
      </c>
      <c r="AO177">
        <v>0</v>
      </c>
      <c r="AP177">
        <v>0</v>
      </c>
      <c r="AQ177">
        <v>1.3316288041794241E-3</v>
      </c>
      <c r="AR177">
        <v>0</v>
      </c>
      <c r="AS177">
        <v>1.3316288041794241E-3</v>
      </c>
      <c r="AT177">
        <v>1.3012164371777477E-2</v>
      </c>
      <c r="AU177">
        <v>9.1465784907666436E-2</v>
      </c>
      <c r="AV177">
        <v>6.0524537709289672E-2</v>
      </c>
    </row>
    <row r="178" spans="15:54" x14ac:dyDescent="0.25">
      <c r="O178">
        <v>0</v>
      </c>
      <c r="P178">
        <v>0</v>
      </c>
      <c r="Q178">
        <v>0</v>
      </c>
      <c r="R178">
        <v>0</v>
      </c>
      <c r="S178">
        <v>0</v>
      </c>
      <c r="T178">
        <v>0</v>
      </c>
      <c r="U178">
        <v>0</v>
      </c>
      <c r="V178">
        <v>0</v>
      </c>
      <c r="W178">
        <v>2.5000000000000001E-2</v>
      </c>
      <c r="X178">
        <v>0</v>
      </c>
      <c r="Y178">
        <v>0</v>
      </c>
      <c r="Z178">
        <v>0</v>
      </c>
      <c r="AA178">
        <v>0</v>
      </c>
      <c r="AB178">
        <v>0</v>
      </c>
      <c r="AC178">
        <v>0</v>
      </c>
      <c r="AD178">
        <v>0</v>
      </c>
      <c r="AE178">
        <v>2.5000000000000001E-2</v>
      </c>
      <c r="AF178">
        <v>2.5000000000000001E-2</v>
      </c>
      <c r="AG178">
        <v>2.5000000000000001E-2</v>
      </c>
      <c r="AH178">
        <v>2.5000000000000001E-2</v>
      </c>
      <c r="AM178">
        <v>1.2348527170294818E-2</v>
      </c>
      <c r="AN178">
        <v>0</v>
      </c>
      <c r="AO178">
        <v>1.2348527170294818E-2</v>
      </c>
      <c r="AP178">
        <v>1.2650894979498051E-3</v>
      </c>
      <c r="AQ178">
        <v>1.2348527170294818E-2</v>
      </c>
      <c r="AR178">
        <v>1.2650894979498051E-3</v>
      </c>
      <c r="AS178">
        <v>3.2070937185463666E-2</v>
      </c>
      <c r="AT178">
        <v>3.2070937185463666E-2</v>
      </c>
      <c r="AU178">
        <v>5.7333997050032726E-2</v>
      </c>
      <c r="AV178">
        <v>0.11893159040572754</v>
      </c>
    </row>
    <row r="179" spans="15:54" x14ac:dyDescent="0.25">
      <c r="AM179">
        <v>0</v>
      </c>
      <c r="AN179">
        <v>1.3316288041794241E-3</v>
      </c>
      <c r="AO179">
        <v>1.3316288041794241E-3</v>
      </c>
      <c r="AP179">
        <v>1.3316288041794241E-3</v>
      </c>
      <c r="AQ179">
        <v>1.2650894979498051E-3</v>
      </c>
      <c r="AR179">
        <v>1.2048834483635116E-3</v>
      </c>
      <c r="AS179">
        <v>0</v>
      </c>
      <c r="AT179">
        <v>1.2048834483635116E-3</v>
      </c>
      <c r="AU179">
        <v>5.4463568178406752E-2</v>
      </c>
      <c r="AV179">
        <v>5.4463568178406752E-2</v>
      </c>
      <c r="AW179">
        <v>1.257911709342506E-2</v>
      </c>
      <c r="AX179">
        <v>0</v>
      </c>
      <c r="AY179">
        <v>0</v>
      </c>
      <c r="AZ179">
        <v>0</v>
      </c>
    </row>
    <row r="180" spans="15:54" x14ac:dyDescent="0.25">
      <c r="Q180">
        <v>0</v>
      </c>
      <c r="R180">
        <v>0</v>
      </c>
      <c r="S180">
        <v>0</v>
      </c>
      <c r="T180">
        <v>1.257911709342506E-2</v>
      </c>
      <c r="U180">
        <v>0</v>
      </c>
      <c r="V180">
        <v>1.257911709342506E-2</v>
      </c>
      <c r="W180">
        <v>1.257911709342506E-2</v>
      </c>
      <c r="X180">
        <v>0</v>
      </c>
      <c r="Y180">
        <v>8.4037586596126396E-3</v>
      </c>
      <c r="Z180">
        <v>9.4299324050245992E-2</v>
      </c>
      <c r="AA180">
        <v>0</v>
      </c>
      <c r="AB180">
        <v>0</v>
      </c>
      <c r="AC180">
        <v>0</v>
      </c>
      <c r="AD180">
        <v>0</v>
      </c>
      <c r="AE180">
        <v>0</v>
      </c>
      <c r="AF180">
        <v>0</v>
      </c>
      <c r="AG180">
        <v>0</v>
      </c>
      <c r="AH180">
        <v>0</v>
      </c>
      <c r="AM180">
        <v>1.8067806591253906E-3</v>
      </c>
      <c r="AN180">
        <v>1.8067806591253906E-3</v>
      </c>
      <c r="AO180">
        <v>1.7794515483191525E-2</v>
      </c>
      <c r="AP180">
        <v>1.8067806591253906E-3</v>
      </c>
      <c r="AQ180">
        <v>1.8067806591253906E-3</v>
      </c>
      <c r="AR180">
        <v>1.7794515483191525E-2</v>
      </c>
      <c r="AS180">
        <v>1.7794515483191525E-2</v>
      </c>
      <c r="AT180">
        <v>1.7794515483191525E-2</v>
      </c>
      <c r="AU180">
        <v>4.657928788986726E-2</v>
      </c>
      <c r="AV180">
        <v>4.657928788986726E-2</v>
      </c>
    </row>
    <row r="181" spans="15:54" x14ac:dyDescent="0.25">
      <c r="AM181">
        <v>0</v>
      </c>
      <c r="AN181">
        <v>0</v>
      </c>
      <c r="AO181">
        <v>0</v>
      </c>
      <c r="AP181">
        <v>1.5513603815413918E-2</v>
      </c>
      <c r="AQ181">
        <v>1.3316288041794241E-3</v>
      </c>
      <c r="AR181">
        <v>1.3316288041794241E-3</v>
      </c>
      <c r="AS181">
        <v>3.3826249001764619E-2</v>
      </c>
      <c r="AT181">
        <v>1.4055561673694209E-3</v>
      </c>
      <c r="AU181">
        <v>6.0524537709289672E-2</v>
      </c>
      <c r="AV181">
        <v>3.3826249001764619E-2</v>
      </c>
      <c r="AW181">
        <v>0</v>
      </c>
      <c r="AX181">
        <v>0</v>
      </c>
      <c r="AY181">
        <v>0</v>
      </c>
      <c r="AZ181">
        <v>0</v>
      </c>
    </row>
    <row r="182" spans="15:54" x14ac:dyDescent="0.25">
      <c r="Y182">
        <v>0</v>
      </c>
      <c r="Z182">
        <v>0</v>
      </c>
      <c r="AA182">
        <v>0</v>
      </c>
      <c r="AB182">
        <v>0</v>
      </c>
      <c r="AC182">
        <v>0</v>
      </c>
      <c r="AD182">
        <v>0</v>
      </c>
      <c r="AE182">
        <v>0</v>
      </c>
      <c r="AF182">
        <v>0</v>
      </c>
      <c r="AG182">
        <v>0</v>
      </c>
      <c r="AH182">
        <v>0</v>
      </c>
      <c r="AM182">
        <v>1.9206671982528484E-2</v>
      </c>
      <c r="AN182">
        <v>1.9456284973467484E-3</v>
      </c>
      <c r="AO182">
        <v>5.0381073491151562E-2</v>
      </c>
      <c r="AP182">
        <v>1.9456284973467484E-3</v>
      </c>
      <c r="AQ182">
        <v>1.7794515483191525E-2</v>
      </c>
      <c r="AR182">
        <v>1.8067806591253906E-3</v>
      </c>
      <c r="AS182">
        <v>1.7794515483191525E-2</v>
      </c>
      <c r="AT182">
        <v>1.8067806591253906E-3</v>
      </c>
      <c r="AU182">
        <v>0.17661108998211783</v>
      </c>
      <c r="AV182">
        <v>1.7794515483191525E-2</v>
      </c>
      <c r="AW182">
        <v>2.5000000000000001E-2</v>
      </c>
      <c r="AX182">
        <v>2.5000000000000001E-2</v>
      </c>
      <c r="AY182">
        <v>2.5000000000000001E-2</v>
      </c>
      <c r="AZ182">
        <v>0</v>
      </c>
    </row>
    <row r="183" spans="15:54" x14ac:dyDescent="0.25">
      <c r="Y183">
        <v>0</v>
      </c>
      <c r="Z183">
        <v>0</v>
      </c>
      <c r="AA183">
        <v>0</v>
      </c>
      <c r="AB183">
        <v>0</v>
      </c>
      <c r="AC183">
        <v>0</v>
      </c>
      <c r="AD183">
        <v>0</v>
      </c>
      <c r="AE183">
        <v>0</v>
      </c>
      <c r="AF183">
        <v>0</v>
      </c>
      <c r="AG183">
        <v>0</v>
      </c>
      <c r="AH183">
        <v>0</v>
      </c>
      <c r="AM183">
        <v>0</v>
      </c>
      <c r="AN183">
        <v>0</v>
      </c>
      <c r="AO183">
        <v>0</v>
      </c>
      <c r="AP183">
        <v>0</v>
      </c>
      <c r="AQ183">
        <v>0</v>
      </c>
      <c r="AR183">
        <v>0</v>
      </c>
      <c r="AS183">
        <v>0</v>
      </c>
      <c r="AT183">
        <v>0</v>
      </c>
      <c r="AU183">
        <v>2.1075932318602268E-3</v>
      </c>
      <c r="AV183">
        <v>2.0862525460092401E-2</v>
      </c>
      <c r="AW183">
        <v>0</v>
      </c>
      <c r="AX183">
        <v>0</v>
      </c>
      <c r="AY183">
        <v>1.257911709342506E-2</v>
      </c>
      <c r="AZ183">
        <v>0</v>
      </c>
    </row>
    <row r="184" spans="15:54" x14ac:dyDescent="0.25">
      <c r="O184">
        <v>0</v>
      </c>
      <c r="P184">
        <v>0</v>
      </c>
      <c r="Q184">
        <v>0</v>
      </c>
      <c r="R184">
        <v>0</v>
      </c>
      <c r="S184">
        <v>0</v>
      </c>
      <c r="T184">
        <v>1.257911709342506E-2</v>
      </c>
      <c r="U184">
        <v>1.257911709342506E-2</v>
      </c>
      <c r="V184">
        <v>0</v>
      </c>
      <c r="W184">
        <v>0</v>
      </c>
      <c r="X184">
        <v>0</v>
      </c>
      <c r="Y184">
        <v>0</v>
      </c>
      <c r="Z184">
        <v>0</v>
      </c>
      <c r="AA184">
        <v>0</v>
      </c>
      <c r="AB184">
        <v>0</v>
      </c>
      <c r="AC184">
        <v>1.257911709342506E-2</v>
      </c>
      <c r="AD184">
        <v>0</v>
      </c>
      <c r="AE184">
        <v>0</v>
      </c>
      <c r="AF184">
        <v>0</v>
      </c>
      <c r="AG184">
        <v>0</v>
      </c>
      <c r="AH184">
        <v>0</v>
      </c>
      <c r="AM184">
        <v>0</v>
      </c>
      <c r="AN184">
        <v>0</v>
      </c>
      <c r="AO184">
        <v>1.1001686304415014E-3</v>
      </c>
      <c r="AP184">
        <v>0</v>
      </c>
      <c r="AQ184">
        <v>1.0121996993108454E-3</v>
      </c>
      <c r="AR184">
        <v>1.0121996993108454E-3</v>
      </c>
      <c r="AS184">
        <v>1.0121996993108454E-3</v>
      </c>
      <c r="AT184">
        <v>9.8395900187975144E-3</v>
      </c>
      <c r="AU184">
        <v>2.5465396647733202E-2</v>
      </c>
      <c r="AV184">
        <v>2.5465396647733202E-2</v>
      </c>
      <c r="AW184">
        <v>0</v>
      </c>
      <c r="AX184">
        <v>0</v>
      </c>
      <c r="AY184">
        <v>0</v>
      </c>
      <c r="AZ184">
        <v>0</v>
      </c>
    </row>
    <row r="185" spans="15:54" x14ac:dyDescent="0.25">
      <c r="AC185">
        <v>0</v>
      </c>
      <c r="AD185">
        <v>1.257911709342506E-2</v>
      </c>
      <c r="AE185">
        <v>1.257911709342506E-2</v>
      </c>
      <c r="AF185">
        <v>1.257911709342506E-2</v>
      </c>
      <c r="AG185">
        <v>0</v>
      </c>
      <c r="AH185">
        <v>0</v>
      </c>
      <c r="AI185">
        <v>1.257911709342506E-2</v>
      </c>
      <c r="AJ185">
        <v>1.257911709342506E-2</v>
      </c>
      <c r="AK185">
        <v>1.257911709342506E-2</v>
      </c>
      <c r="AL185">
        <v>0</v>
      </c>
      <c r="AQ185">
        <v>0</v>
      </c>
      <c r="AR185">
        <v>0</v>
      </c>
      <c r="AS185">
        <v>0</v>
      </c>
      <c r="AT185">
        <v>0</v>
      </c>
      <c r="AU185">
        <v>6.6739511177734578E-2</v>
      </c>
      <c r="AV185">
        <v>2.5210726326833383E-2</v>
      </c>
      <c r="AW185">
        <v>0</v>
      </c>
      <c r="AX185">
        <v>2.5285785444617882E-3</v>
      </c>
      <c r="AY185">
        <v>0.26237807660694523</v>
      </c>
      <c r="AZ185">
        <v>0.12155225811982739</v>
      </c>
    </row>
    <row r="186" spans="15:54" x14ac:dyDescent="0.25">
      <c r="Q186">
        <v>0</v>
      </c>
      <c r="R186">
        <v>0</v>
      </c>
      <c r="S186">
        <v>0</v>
      </c>
      <c r="T186">
        <v>2.5000000000000001E-2</v>
      </c>
      <c r="U186">
        <v>0</v>
      </c>
      <c r="V186">
        <v>0</v>
      </c>
      <c r="W186">
        <v>2.5000000000000001E-2</v>
      </c>
      <c r="X186">
        <v>0</v>
      </c>
      <c r="Y186">
        <v>2.5000000000000001E-2</v>
      </c>
      <c r="Z186">
        <v>2.5000000000000001E-2</v>
      </c>
      <c r="AQ186">
        <v>0</v>
      </c>
      <c r="AR186">
        <v>0</v>
      </c>
      <c r="AS186">
        <v>0</v>
      </c>
      <c r="AT186">
        <v>0</v>
      </c>
      <c r="AU186">
        <v>6.3274493204941874E-4</v>
      </c>
      <c r="AV186">
        <v>1.574217985104151E-2</v>
      </c>
      <c r="AW186">
        <v>4.2968343001789144E-2</v>
      </c>
      <c r="AX186">
        <v>6.1136465993508401E-3</v>
      </c>
      <c r="AY186">
        <v>0.14600899196386563</v>
      </c>
      <c r="AZ186">
        <v>7.3382729352085119E-2</v>
      </c>
    </row>
    <row r="187" spans="15:54" x14ac:dyDescent="0.25">
      <c r="AQ187">
        <v>0</v>
      </c>
      <c r="AR187">
        <v>1.0121996993108454E-3</v>
      </c>
      <c r="AS187">
        <v>1.0121996993108454E-3</v>
      </c>
      <c r="AT187">
        <v>1.0121996993108454E-3</v>
      </c>
      <c r="AU187">
        <v>0</v>
      </c>
      <c r="AV187">
        <v>4.5379452371709539E-2</v>
      </c>
      <c r="AW187">
        <v>4.5379452371709539E-2</v>
      </c>
      <c r="AX187">
        <v>6.8311464012484113E-2</v>
      </c>
      <c r="AY187">
        <v>0.21125480646514183</v>
      </c>
      <c r="AZ187">
        <v>0.12615208852369153</v>
      </c>
    </row>
    <row r="188" spans="15:54" x14ac:dyDescent="0.25">
      <c r="AQ188">
        <v>1.8067806591253906E-3</v>
      </c>
      <c r="AR188">
        <v>0</v>
      </c>
      <c r="AS188">
        <v>0</v>
      </c>
      <c r="AT188">
        <v>0</v>
      </c>
      <c r="AU188">
        <v>1.7794515483191525E-2</v>
      </c>
      <c r="AV188">
        <v>1.8067806591253906E-3</v>
      </c>
      <c r="AW188">
        <v>8.3889318307127536E-2</v>
      </c>
      <c r="AX188">
        <v>1.8067806591253906E-3</v>
      </c>
      <c r="AY188">
        <v>0.23036054144806206</v>
      </c>
      <c r="AZ188">
        <v>0</v>
      </c>
    </row>
    <row r="189" spans="15:54" x14ac:dyDescent="0.25">
      <c r="Y189">
        <v>2.5000000000000001E-2</v>
      </c>
      <c r="Z189">
        <v>2.5000000000000001E-2</v>
      </c>
      <c r="AA189">
        <v>2.5000000000000001E-2</v>
      </c>
      <c r="AB189">
        <v>2.5000000000000001E-2</v>
      </c>
      <c r="AC189">
        <v>2.5000000000000001E-2</v>
      </c>
      <c r="AD189">
        <v>2.5000000000000001E-2</v>
      </c>
      <c r="AE189">
        <v>2.5000000000000001E-2</v>
      </c>
      <c r="AF189">
        <v>2.5000000000000001E-2</v>
      </c>
      <c r="AG189">
        <v>2.5000000000000001E-2</v>
      </c>
      <c r="AH189">
        <v>2.5000000000000001E-2</v>
      </c>
      <c r="AQ189">
        <v>0</v>
      </c>
      <c r="AR189">
        <v>0</v>
      </c>
      <c r="AS189">
        <v>1.8067806591253906E-3</v>
      </c>
      <c r="AT189">
        <v>1.8067806591253906E-3</v>
      </c>
      <c r="AU189">
        <v>1.7794515483191525E-2</v>
      </c>
      <c r="AV189">
        <v>1.8067806591253906E-3</v>
      </c>
      <c r="AW189">
        <v>4.657928788986726E-2</v>
      </c>
      <c r="AX189">
        <v>1.8067806591253906E-3</v>
      </c>
      <c r="AY189">
        <v>5.0381073491151562E-2</v>
      </c>
      <c r="AZ189">
        <v>1.7794515483191525E-2</v>
      </c>
    </row>
    <row r="190" spans="15:54" x14ac:dyDescent="0.25">
      <c r="T190">
        <v>0</v>
      </c>
      <c r="U190">
        <v>0</v>
      </c>
      <c r="V190">
        <v>0</v>
      </c>
      <c r="W190">
        <v>0</v>
      </c>
      <c r="X190">
        <v>0</v>
      </c>
      <c r="Y190">
        <v>0</v>
      </c>
      <c r="Z190">
        <v>0</v>
      </c>
      <c r="AA190">
        <v>0</v>
      </c>
      <c r="AB190">
        <v>0</v>
      </c>
      <c r="AC190">
        <v>0</v>
      </c>
      <c r="AQ190">
        <v>1.4055561673694209E-3</v>
      </c>
      <c r="AR190">
        <v>1.3316288041794241E-3</v>
      </c>
      <c r="AS190">
        <v>1.3316288041794241E-3</v>
      </c>
      <c r="AT190">
        <v>1.3316288041794241E-3</v>
      </c>
      <c r="AU190">
        <v>1.3012164371777477E-2</v>
      </c>
      <c r="AV190">
        <v>1.4579316840302475E-2</v>
      </c>
      <c r="AW190">
        <v>1.3316288041794241E-3</v>
      </c>
      <c r="AX190">
        <v>3.3826249001764619E-2</v>
      </c>
      <c r="AY190">
        <v>9.1465784907666436E-2</v>
      </c>
      <c r="AZ190">
        <v>3.3826249001764619E-2</v>
      </c>
    </row>
    <row r="191" spans="15:54" x14ac:dyDescent="0.25">
      <c r="AQ191">
        <v>0</v>
      </c>
      <c r="AR191">
        <v>0</v>
      </c>
      <c r="AS191">
        <v>0</v>
      </c>
      <c r="AT191">
        <v>0</v>
      </c>
      <c r="AU191">
        <v>0</v>
      </c>
      <c r="AV191">
        <v>2.2831198299959637E-2</v>
      </c>
      <c r="AW191">
        <v>6.0217734172906545E-2</v>
      </c>
      <c r="AX191">
        <v>6.0217734172906545E-2</v>
      </c>
      <c r="AY191">
        <v>2.2989722138142647E-3</v>
      </c>
      <c r="AZ191">
        <v>2.2989722138142647E-3</v>
      </c>
    </row>
    <row r="192" spans="15:54" x14ac:dyDescent="0.25">
      <c r="AQ192">
        <v>0</v>
      </c>
      <c r="AR192">
        <v>0</v>
      </c>
      <c r="AS192">
        <v>1.4881743912666338E-3</v>
      </c>
      <c r="AT192">
        <v>0</v>
      </c>
      <c r="AU192">
        <v>1.4881743912666338E-3</v>
      </c>
      <c r="AV192">
        <v>1.4881743912666338E-3</v>
      </c>
      <c r="AW192">
        <v>1.4579316840302475E-2</v>
      </c>
      <c r="AX192">
        <v>1.4881743912666338E-3</v>
      </c>
      <c r="AY192">
        <v>1.5513603815413918E-2</v>
      </c>
      <c r="AZ192">
        <v>1.4881743912666338E-3</v>
      </c>
      <c r="BA192">
        <v>0</v>
      </c>
      <c r="BB192">
        <v>0</v>
      </c>
    </row>
    <row r="193" spans="43:54" x14ac:dyDescent="0.25">
      <c r="AQ193">
        <v>0</v>
      </c>
      <c r="AR193">
        <v>0</v>
      </c>
      <c r="AS193">
        <v>0</v>
      </c>
      <c r="AT193">
        <v>0</v>
      </c>
      <c r="AU193">
        <v>2.5285785444617882E-3</v>
      </c>
      <c r="AV193">
        <v>2.5285785444617882E-3</v>
      </c>
      <c r="AW193">
        <v>0</v>
      </c>
      <c r="AX193">
        <v>2.5210726326833383E-2</v>
      </c>
      <c r="AY193">
        <v>2.5210726326833383E-2</v>
      </c>
      <c r="AZ193">
        <v>6.6739511177734578E-2</v>
      </c>
    </row>
    <row r="194" spans="43:54" x14ac:dyDescent="0.25">
      <c r="AQ194">
        <v>2.2989722138142647E-3</v>
      </c>
      <c r="AR194">
        <v>0</v>
      </c>
      <c r="AS194">
        <v>2.2989722138142647E-3</v>
      </c>
      <c r="AT194">
        <v>2.2989722138142647E-3</v>
      </c>
      <c r="AU194">
        <v>2.2831198299959637E-2</v>
      </c>
      <c r="AV194">
        <v>2.2831198299959637E-2</v>
      </c>
      <c r="AW194">
        <v>2.2831198299959637E-2</v>
      </c>
      <c r="AX194">
        <v>0</v>
      </c>
      <c r="AY194">
        <v>2.2989722138142647E-3</v>
      </c>
      <c r="AZ194">
        <v>2.2989722138142647E-3</v>
      </c>
    </row>
    <row r="195" spans="43:54" x14ac:dyDescent="0.25">
      <c r="AQ195">
        <v>3.6102968619005846E-3</v>
      </c>
      <c r="AR195">
        <v>0</v>
      </c>
      <c r="AS195">
        <v>3.6102968619005846E-3</v>
      </c>
      <c r="AT195">
        <v>3.6102968619005846E-3</v>
      </c>
      <c r="AU195">
        <v>0.1840515676400829</v>
      </c>
      <c r="AV195">
        <v>9.8988278442507904E-2</v>
      </c>
      <c r="AW195">
        <v>3.6102968619005846E-3</v>
      </c>
      <c r="AX195">
        <v>3.6692566176085573E-2</v>
      </c>
      <c r="AY195">
        <v>3.6692566176085573E-2</v>
      </c>
      <c r="AZ195">
        <v>3.6102968619005846E-3</v>
      </c>
    </row>
    <row r="196" spans="43:54" x14ac:dyDescent="0.25">
      <c r="AQ196">
        <v>3.1597235312519033E-3</v>
      </c>
      <c r="AR196">
        <v>0</v>
      </c>
      <c r="AS196">
        <v>3.1597235312519033E-3</v>
      </c>
      <c r="AT196">
        <v>0</v>
      </c>
      <c r="AU196">
        <v>3.1597235312519033E-3</v>
      </c>
      <c r="AV196">
        <v>3.6102968619005846E-3</v>
      </c>
      <c r="AW196">
        <v>3.1597235312519033E-3</v>
      </c>
      <c r="AX196">
        <v>0</v>
      </c>
      <c r="AY196">
        <v>0</v>
      </c>
      <c r="AZ196">
        <v>0</v>
      </c>
    </row>
    <row r="197" spans="43:54" x14ac:dyDescent="0.25">
      <c r="AQ197">
        <v>0</v>
      </c>
      <c r="AR197">
        <v>0</v>
      </c>
      <c r="AS197">
        <v>0</v>
      </c>
      <c r="AT197">
        <v>0</v>
      </c>
      <c r="AU197">
        <v>0</v>
      </c>
      <c r="AV197">
        <v>0</v>
      </c>
      <c r="AW197">
        <v>0</v>
      </c>
      <c r="AX197">
        <v>0</v>
      </c>
      <c r="AY197">
        <v>0</v>
      </c>
      <c r="AZ197">
        <v>0</v>
      </c>
      <c r="BA197">
        <v>0</v>
      </c>
      <c r="BB197">
        <v>3.6102968619005846E-3</v>
      </c>
    </row>
    <row r="198" spans="43:54" x14ac:dyDescent="0.25">
      <c r="AS198">
        <v>9.7328789333502898E-4</v>
      </c>
      <c r="AT198">
        <v>0</v>
      </c>
      <c r="AU198">
        <v>0</v>
      </c>
      <c r="AV198">
        <v>0</v>
      </c>
      <c r="AW198">
        <v>0</v>
      </c>
      <c r="AX198">
        <v>9.7328789333502898E-4</v>
      </c>
      <c r="AY198">
        <v>0</v>
      </c>
      <c r="AZ198">
        <v>9.7328789333502898E-4</v>
      </c>
      <c r="BA198">
        <v>9.7328789333502898E-4</v>
      </c>
      <c r="BB198">
        <v>4.356347653892384E-2</v>
      </c>
    </row>
    <row r="199" spans="43:54" x14ac:dyDescent="0.25">
      <c r="AS199">
        <v>0</v>
      </c>
      <c r="AT199">
        <v>0</v>
      </c>
      <c r="AU199">
        <v>1.5811117227658867E-3</v>
      </c>
      <c r="AV199">
        <v>1.5811117227658867E-3</v>
      </c>
      <c r="AW199">
        <v>1.5811117227658867E-3</v>
      </c>
      <c r="AX199">
        <v>0</v>
      </c>
      <c r="AY199">
        <v>0</v>
      </c>
      <c r="AZ199">
        <v>0</v>
      </c>
      <c r="BA199">
        <v>0</v>
      </c>
      <c r="BB199">
        <v>0.11016995471711744</v>
      </c>
    </row>
    <row r="200" spans="43:54" x14ac:dyDescent="0.25">
      <c r="AS200">
        <v>1.5811117227658867E-3</v>
      </c>
      <c r="AT200">
        <v>0</v>
      </c>
      <c r="AU200">
        <v>1.5811117227658867E-3</v>
      </c>
      <c r="AV200">
        <v>0</v>
      </c>
      <c r="AW200">
        <v>1.5811117227658867E-3</v>
      </c>
      <c r="AX200">
        <v>1.5811117227658867E-3</v>
      </c>
      <c r="AY200">
        <v>0</v>
      </c>
      <c r="AZ200">
        <v>0</v>
      </c>
      <c r="BA200">
        <v>1.5811117227658867E-3</v>
      </c>
      <c r="BB200">
        <v>1.5811117227658867E-3</v>
      </c>
    </row>
    <row r="201" spans="43:54" x14ac:dyDescent="0.25">
      <c r="AS201">
        <v>0</v>
      </c>
      <c r="AT201">
        <v>0</v>
      </c>
      <c r="AU201">
        <v>4.2107445144894742E-3</v>
      </c>
      <c r="AV201">
        <v>4.2107445144894742E-3</v>
      </c>
      <c r="AW201">
        <v>0</v>
      </c>
      <c r="AX201">
        <v>0</v>
      </c>
      <c r="AY201">
        <v>0</v>
      </c>
      <c r="AZ201">
        <v>0</v>
      </c>
      <c r="BA201">
        <v>4.2107445144894742E-3</v>
      </c>
      <c r="BB201">
        <v>4.2107445144894742E-3</v>
      </c>
    </row>
    <row r="202" spans="43:54" x14ac:dyDescent="0.25">
      <c r="AS202">
        <v>0</v>
      </c>
      <c r="AT202">
        <v>0</v>
      </c>
      <c r="AU202">
        <v>6.3094632097098688E-3</v>
      </c>
      <c r="AV202">
        <v>6.3094632097098688E-3</v>
      </c>
      <c r="AW202">
        <v>0</v>
      </c>
      <c r="AX202">
        <v>6.3094632097098688E-3</v>
      </c>
      <c r="AY202">
        <v>6.3094632097098688E-3</v>
      </c>
      <c r="AZ202">
        <v>6.3094632097098688E-3</v>
      </c>
      <c r="BA202">
        <v>6.3094632097098688E-3</v>
      </c>
      <c r="BB202">
        <v>6.3094632097098688E-3</v>
      </c>
    </row>
    <row r="203" spans="43:54" x14ac:dyDescent="0.25">
      <c r="AS203">
        <v>5.0507633794680609E-3</v>
      </c>
      <c r="AT203">
        <v>0</v>
      </c>
      <c r="AU203">
        <v>5.0507633794680609E-3</v>
      </c>
      <c r="AV203">
        <v>0</v>
      </c>
      <c r="AW203">
        <v>0</v>
      </c>
      <c r="AX203">
        <v>0</v>
      </c>
      <c r="AY203">
        <v>0</v>
      </c>
      <c r="AZ203">
        <v>0</v>
      </c>
      <c r="BA203">
        <v>0</v>
      </c>
      <c r="BB203">
        <v>0</v>
      </c>
    </row>
    <row r="204" spans="43:54" x14ac:dyDescent="0.25">
      <c r="AS204">
        <v>0</v>
      </c>
      <c r="AT204">
        <v>0</v>
      </c>
      <c r="AU204">
        <v>0</v>
      </c>
      <c r="AV204">
        <v>0</v>
      </c>
      <c r="AW204">
        <v>0</v>
      </c>
      <c r="AX204">
        <v>0</v>
      </c>
      <c r="AY204">
        <v>0</v>
      </c>
      <c r="AZ204">
        <v>0</v>
      </c>
      <c r="BA204">
        <v>0</v>
      </c>
      <c r="BB20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8:BB204"/>
  <sheetViews>
    <sheetView topLeftCell="A109" workbookViewId="0">
      <selection activeCell="A139" sqref="A139:XFD204"/>
    </sheetView>
  </sheetViews>
  <sheetFormatPr defaultColWidth="8.85546875" defaultRowHeight="15" x14ac:dyDescent="0.25"/>
  <sheetData>
    <row r="8" spans="15:38" x14ac:dyDescent="0.25">
      <c r="O8">
        <v>1</v>
      </c>
      <c r="P8">
        <v>1</v>
      </c>
      <c r="Q8">
        <v>1</v>
      </c>
      <c r="R8">
        <v>1</v>
      </c>
      <c r="S8">
        <v>1</v>
      </c>
      <c r="T8">
        <v>1</v>
      </c>
      <c r="U8">
        <v>1</v>
      </c>
      <c r="V8">
        <v>1</v>
      </c>
      <c r="W8">
        <v>1</v>
      </c>
      <c r="X8">
        <v>1</v>
      </c>
    </row>
    <row r="9" spans="15:38" x14ac:dyDescent="0.25">
      <c r="O9">
        <v>0.7295709687311378</v>
      </c>
      <c r="P9">
        <v>0.84280853323425386</v>
      </c>
      <c r="Q9">
        <v>0.9734364303592411</v>
      </c>
      <c r="R9">
        <v>0.72988587729544196</v>
      </c>
      <c r="S9">
        <v>0.76427945313678425</v>
      </c>
      <c r="T9">
        <v>0.66694864613510685</v>
      </c>
      <c r="U9">
        <v>0.61326821276212851</v>
      </c>
      <c r="V9">
        <v>0.66694864613510685</v>
      </c>
      <c r="W9">
        <v>0.22135344538138635</v>
      </c>
      <c r="X9">
        <v>0.3863082118395833</v>
      </c>
      <c r="Y9">
        <v>1</v>
      </c>
      <c r="Z9">
        <v>1</v>
      </c>
    </row>
    <row r="10" spans="15:38" x14ac:dyDescent="0.25">
      <c r="O10">
        <v>0.93168853598751689</v>
      </c>
      <c r="P10">
        <v>0.99016040998120225</v>
      </c>
      <c r="Q10">
        <v>0.99898780030068757</v>
      </c>
      <c r="R10">
        <v>0.9022695905254654</v>
      </c>
      <c r="S10">
        <v>0.87928331149593308</v>
      </c>
      <c r="T10">
        <v>0.82028317941634388</v>
      </c>
      <c r="U10">
        <v>0.85050457738643015</v>
      </c>
      <c r="V10">
        <v>0.87928331149593308</v>
      </c>
      <c r="W10">
        <v>0.40703743227867717</v>
      </c>
      <c r="X10">
        <v>0.53500071749737277</v>
      </c>
    </row>
    <row r="11" spans="15:38" x14ac:dyDescent="0.25">
      <c r="O11">
        <v>0.96421491687842398</v>
      </c>
      <c r="P11">
        <v>0.99859444383263174</v>
      </c>
      <c r="Q11">
        <v>0.99866837119582108</v>
      </c>
      <c r="R11">
        <v>0.99866837119582108</v>
      </c>
      <c r="S11">
        <v>0.93947546229071044</v>
      </c>
      <c r="T11">
        <v>0.90853421509233279</v>
      </c>
      <c r="U11">
        <v>0.96617375099823555</v>
      </c>
      <c r="V11">
        <v>0.93590795228233326</v>
      </c>
      <c r="W11">
        <v>0.51202934534587197</v>
      </c>
      <c r="X11">
        <v>0.83711412784489969</v>
      </c>
      <c r="Y11">
        <v>1</v>
      </c>
      <c r="Z11">
        <v>1</v>
      </c>
    </row>
    <row r="12" spans="15:38" x14ac:dyDescent="0.25">
      <c r="O12">
        <v>0.97499999999999998</v>
      </c>
      <c r="P12">
        <v>1</v>
      </c>
      <c r="Q12">
        <v>0.98089068813879443</v>
      </c>
      <c r="R12">
        <v>0.96037846414992067</v>
      </c>
      <c r="S12">
        <v>0.92779757206001712</v>
      </c>
      <c r="T12">
        <v>0.88336103422189804</v>
      </c>
      <c r="U12">
        <v>0.81800596413212734</v>
      </c>
      <c r="V12">
        <v>0.84203940246396503</v>
      </c>
      <c r="W12">
        <v>0.69008793773182919</v>
      </c>
      <c r="X12">
        <v>0.66935590414068091</v>
      </c>
      <c r="Y12">
        <v>0.3907058528408105</v>
      </c>
      <c r="Z12">
        <v>0.49372965946989478</v>
      </c>
      <c r="AA12">
        <v>0.99159624134038715</v>
      </c>
      <c r="AB12">
        <v>0.70759822617871326</v>
      </c>
      <c r="AC12">
        <v>0.93241401351145647</v>
      </c>
      <c r="AD12">
        <v>0.97499999999999998</v>
      </c>
      <c r="AE12">
        <v>1</v>
      </c>
      <c r="AF12">
        <v>0.97499999999999998</v>
      </c>
      <c r="AG12">
        <v>1</v>
      </c>
      <c r="AH12">
        <v>1</v>
      </c>
      <c r="AI12">
        <v>1</v>
      </c>
      <c r="AJ12">
        <v>0.97499999999999998</v>
      </c>
      <c r="AK12">
        <v>1</v>
      </c>
      <c r="AL12">
        <v>1</v>
      </c>
    </row>
    <row r="13" spans="15:38" x14ac:dyDescent="0.25">
      <c r="Q13">
        <v>0.99889983136955784</v>
      </c>
      <c r="R13">
        <v>0.99889983136955784</v>
      </c>
      <c r="S13">
        <v>0.97224849257720614</v>
      </c>
      <c r="T13">
        <v>0.80292357603098541</v>
      </c>
      <c r="U13">
        <v>0.84369771429086438</v>
      </c>
      <c r="V13">
        <v>0.81200707180399778</v>
      </c>
      <c r="W13">
        <v>0.92868138280194579</v>
      </c>
      <c r="X13">
        <v>0.77890309465332219</v>
      </c>
      <c r="Y13">
        <v>0.51094781385783339</v>
      </c>
      <c r="Z13">
        <v>0.67179192430482271</v>
      </c>
      <c r="AA13">
        <v>1</v>
      </c>
      <c r="AB13">
        <v>1</v>
      </c>
      <c r="AC13">
        <v>1</v>
      </c>
    </row>
    <row r="14" spans="15:38" x14ac:dyDescent="0.25">
      <c r="Q14">
        <v>1</v>
      </c>
      <c r="R14">
        <v>1</v>
      </c>
      <c r="S14">
        <v>0.94724943559786645</v>
      </c>
      <c r="T14">
        <v>0.89578956805218546</v>
      </c>
      <c r="U14">
        <v>0.87879670587616499</v>
      </c>
      <c r="V14">
        <v>0.83652601537150684</v>
      </c>
      <c r="W14">
        <v>0.98247350407606682</v>
      </c>
      <c r="X14">
        <v>0.79177705291340761</v>
      </c>
      <c r="Y14">
        <v>0.77542385641956901</v>
      </c>
      <c r="Z14">
        <v>0.92037887914712435</v>
      </c>
      <c r="AA14">
        <v>0.99494923662053303</v>
      </c>
      <c r="AB14">
        <v>0.80587955031675573</v>
      </c>
      <c r="AC14">
        <v>0.64123457899767455</v>
      </c>
      <c r="AD14">
        <v>0.9874208829065747</v>
      </c>
      <c r="AE14">
        <v>0.9874208829065747</v>
      </c>
      <c r="AF14">
        <v>0.9874208829065747</v>
      </c>
      <c r="AG14">
        <v>0.841886116991581</v>
      </c>
      <c r="AH14">
        <v>0.841886116991581</v>
      </c>
      <c r="AI14">
        <v>0.97499999999999998</v>
      </c>
      <c r="AJ14">
        <v>0.97499999999999998</v>
      </c>
      <c r="AK14">
        <v>0.97499999999999998</v>
      </c>
      <c r="AL14">
        <v>0.97499999999999998</v>
      </c>
    </row>
    <row r="15" spans="15:38" x14ac:dyDescent="0.25">
      <c r="Q15">
        <v>1</v>
      </c>
      <c r="R15">
        <v>1</v>
      </c>
      <c r="S15">
        <v>1</v>
      </c>
      <c r="T15">
        <v>0.87717264341756351</v>
      </c>
      <c r="U15">
        <v>0.94520989814681933</v>
      </c>
      <c r="V15">
        <v>0.87717264341756351</v>
      </c>
      <c r="W15">
        <v>0.99539689072568471</v>
      </c>
      <c r="X15">
        <v>0.90563022393090797</v>
      </c>
      <c r="Y15">
        <v>0.76186162078651787</v>
      </c>
      <c r="Z15">
        <v>0.85329955449707118</v>
      </c>
      <c r="AA15">
        <v>0.5080686477143983</v>
      </c>
      <c r="AB15">
        <v>0.70009277907245693</v>
      </c>
      <c r="AC15">
        <v>0.38169074810403858</v>
      </c>
      <c r="AD15">
        <v>0.9874208829065747</v>
      </c>
      <c r="AE15">
        <v>0.9874208829065747</v>
      </c>
      <c r="AF15">
        <v>0.9874208829065747</v>
      </c>
      <c r="AG15">
        <v>0.9874208829065747</v>
      </c>
      <c r="AH15">
        <v>1</v>
      </c>
    </row>
    <row r="16" spans="15:38" x14ac:dyDescent="0.25">
      <c r="Q16">
        <v>1</v>
      </c>
      <c r="R16">
        <v>1</v>
      </c>
      <c r="S16">
        <v>1</v>
      </c>
      <c r="T16">
        <v>0.96244650366163675</v>
      </c>
      <c r="U16">
        <v>0.94357830353192718</v>
      </c>
      <c r="V16">
        <v>0.85265481524529907</v>
      </c>
      <c r="W16">
        <v>0.9991564290733681</v>
      </c>
      <c r="X16">
        <v>0.96244650366163675</v>
      </c>
      <c r="Y16">
        <v>0.84715406039136898</v>
      </c>
      <c r="Z16">
        <v>0.79313130051349301</v>
      </c>
      <c r="AA16">
        <v>0.59423179351243594</v>
      </c>
      <c r="AB16">
        <v>0.70551441704815954</v>
      </c>
      <c r="AC16">
        <v>0.39724694922723947</v>
      </c>
    </row>
    <row r="17" spans="15:52" x14ac:dyDescent="0.25">
      <c r="T17">
        <v>0.99841888827723402</v>
      </c>
      <c r="U17">
        <v>1</v>
      </c>
      <c r="V17">
        <v>0.88983004528288312</v>
      </c>
      <c r="W17">
        <v>1</v>
      </c>
      <c r="X17">
        <v>0.99841888827723402</v>
      </c>
      <c r="Y17">
        <v>0.93590795228233326</v>
      </c>
      <c r="Z17">
        <v>0.96421491687842398</v>
      </c>
      <c r="AA17">
        <v>0.78469849261270053</v>
      </c>
      <c r="AB17">
        <v>0.67075284605324281</v>
      </c>
      <c r="AC17">
        <v>0.47637276573648091</v>
      </c>
      <c r="AD17">
        <v>0.841886116991581</v>
      </c>
      <c r="AE17">
        <v>0.841886116991581</v>
      </c>
      <c r="AF17">
        <v>0.9874208829065747</v>
      </c>
      <c r="AG17">
        <v>0.9874208829065747</v>
      </c>
      <c r="AH17">
        <v>0.841886116991581</v>
      </c>
    </row>
    <row r="18" spans="15:52" x14ac:dyDescent="0.25">
      <c r="Y18">
        <v>0.87468389238476707</v>
      </c>
      <c r="Z18">
        <v>0.79670221218089754</v>
      </c>
      <c r="AA18">
        <v>0.68872497260887133</v>
      </c>
      <c r="AB18">
        <v>0.71272239424311667</v>
      </c>
      <c r="AC18">
        <v>0.60256399497006807</v>
      </c>
      <c r="AD18">
        <v>0.6700853097364563</v>
      </c>
      <c r="AE18">
        <v>0.61968419793491858</v>
      </c>
      <c r="AF18">
        <v>0.5678409899287109</v>
      </c>
      <c r="AG18">
        <v>0.40302028410058144</v>
      </c>
      <c r="AH18">
        <v>0.44096737368071759</v>
      </c>
      <c r="AI18">
        <v>1</v>
      </c>
      <c r="AJ18">
        <v>0.99369053679029129</v>
      </c>
      <c r="AK18">
        <v>1</v>
      </c>
      <c r="AL18">
        <v>0.99369053679029129</v>
      </c>
    </row>
    <row r="19" spans="15:52" x14ac:dyDescent="0.25">
      <c r="Y19">
        <v>0.93168853598751689</v>
      </c>
      <c r="Z19">
        <v>0.97453460335226616</v>
      </c>
      <c r="AA19">
        <v>0.75597633485279214</v>
      </c>
      <c r="AB19">
        <v>0.93168853598751689</v>
      </c>
      <c r="AC19">
        <v>0.87265988589776899</v>
      </c>
      <c r="AD19">
        <v>0.84122396211384665</v>
      </c>
      <c r="AE19">
        <v>0.76475979024710217</v>
      </c>
      <c r="AF19">
        <v>0.674685003638543</v>
      </c>
      <c r="AG19">
        <v>0.82061635076488759</v>
      </c>
      <c r="AH19">
        <v>0.70551441704815954</v>
      </c>
      <c r="AI19">
        <v>0.93241401351145647</v>
      </c>
      <c r="AJ19">
        <v>1</v>
      </c>
      <c r="AK19">
        <v>1</v>
      </c>
      <c r="AL19">
        <v>0.99369053679029129</v>
      </c>
    </row>
    <row r="20" spans="15:52" x14ac:dyDescent="0.25">
      <c r="T20">
        <v>1</v>
      </c>
      <c r="U20">
        <v>0.97499999999999998</v>
      </c>
      <c r="V20">
        <v>0.97499999999999998</v>
      </c>
      <c r="W20">
        <v>1</v>
      </c>
      <c r="X20">
        <v>0.97499999999999998</v>
      </c>
      <c r="Y20">
        <v>0.9022695905254654</v>
      </c>
      <c r="Z20">
        <v>0.92868138280194579</v>
      </c>
      <c r="AA20">
        <v>0.83623640162505009</v>
      </c>
      <c r="AB20">
        <v>0.89771386608464177</v>
      </c>
      <c r="AC20">
        <v>0.68694295554296847</v>
      </c>
      <c r="AD20">
        <v>0.67179192430482271</v>
      </c>
      <c r="AE20">
        <v>0.77890309465332219</v>
      </c>
      <c r="AF20">
        <v>0.70875822016378809</v>
      </c>
      <c r="AG20">
        <v>0.70875822016378809</v>
      </c>
      <c r="AH20">
        <v>0.5940636159920567</v>
      </c>
      <c r="AI20">
        <v>1</v>
      </c>
      <c r="AJ20">
        <v>1</v>
      </c>
      <c r="AK20">
        <v>1</v>
      </c>
      <c r="AL20">
        <v>1</v>
      </c>
      <c r="AM20">
        <v>0.97499999999999998</v>
      </c>
      <c r="AN20">
        <v>1</v>
      </c>
      <c r="AO20">
        <v>0.97499999999999998</v>
      </c>
      <c r="AP20">
        <v>0.97499999999999998</v>
      </c>
      <c r="AQ20">
        <v>0.97499999999999998</v>
      </c>
      <c r="AR20">
        <v>0.97499999999999998</v>
      </c>
    </row>
    <row r="21" spans="15:52" x14ac:dyDescent="0.25">
      <c r="O21">
        <v>0.9874208829065747</v>
      </c>
      <c r="P21">
        <v>1</v>
      </c>
      <c r="Q21">
        <v>0.9874208829065747</v>
      </c>
      <c r="R21">
        <v>0.9874208829065747</v>
      </c>
      <c r="S21">
        <v>1</v>
      </c>
      <c r="T21">
        <v>0.841886116991581</v>
      </c>
      <c r="U21">
        <v>0.9874208829065747</v>
      </c>
      <c r="V21">
        <v>0.841886116991581</v>
      </c>
      <c r="W21">
        <v>0.841886116991581</v>
      </c>
      <c r="X21">
        <v>0.841886116991581</v>
      </c>
      <c r="Y21">
        <v>0.94513935547200667</v>
      </c>
      <c r="Z21">
        <v>0.97913747453990929</v>
      </c>
      <c r="AA21">
        <v>0.94513935547200667</v>
      </c>
      <c r="AB21">
        <v>1</v>
      </c>
      <c r="AC21">
        <v>0.95342071211013213</v>
      </c>
      <c r="AD21">
        <v>0.76963945855193838</v>
      </c>
      <c r="AE21">
        <v>0.82338891001788195</v>
      </c>
      <c r="AF21">
        <v>0.86142066110983873</v>
      </c>
      <c r="AG21">
        <v>0.98079332801747121</v>
      </c>
      <c r="AH21">
        <v>0.90075390885041706</v>
      </c>
      <c r="AI21">
        <v>1</v>
      </c>
      <c r="AJ21">
        <v>1</v>
      </c>
      <c r="AK21">
        <v>1</v>
      </c>
      <c r="AL21">
        <v>0.9874208829065747</v>
      </c>
    </row>
    <row r="22" spans="15:52" x14ac:dyDescent="0.25">
      <c r="O22">
        <v>0.97499999999999998</v>
      </c>
      <c r="P22">
        <v>1</v>
      </c>
      <c r="Q22">
        <v>1</v>
      </c>
      <c r="R22">
        <v>1</v>
      </c>
      <c r="S22">
        <v>0.97499999999999998</v>
      </c>
      <c r="T22">
        <v>0.97499999999999998</v>
      </c>
      <c r="U22">
        <v>0.97499999999999998</v>
      </c>
      <c r="V22">
        <v>0.97499999999999998</v>
      </c>
      <c r="W22">
        <v>0.97499999999999998</v>
      </c>
      <c r="X22">
        <v>0.97499999999999998</v>
      </c>
      <c r="Y22">
        <v>1</v>
      </c>
      <c r="Z22">
        <v>1</v>
      </c>
      <c r="AA22">
        <v>0.90075390885041706</v>
      </c>
      <c r="AB22">
        <v>0.97913747453990929</v>
      </c>
      <c r="AC22">
        <v>0.98079332801747121</v>
      </c>
      <c r="AD22">
        <v>0.90907960542790356</v>
      </c>
      <c r="AE22">
        <v>0.99805437150265242</v>
      </c>
      <c r="AF22">
        <v>0.90907960542790356</v>
      </c>
      <c r="AG22">
        <v>0.99805437150265242</v>
      </c>
      <c r="AH22">
        <v>0.98079332801747121</v>
      </c>
      <c r="AI22">
        <v>0.97499999999999998</v>
      </c>
      <c r="AJ22">
        <v>0.97499999999999998</v>
      </c>
      <c r="AK22">
        <v>0.97499999999999998</v>
      </c>
      <c r="AL22">
        <v>0.97499999999999998</v>
      </c>
    </row>
    <row r="23" spans="15:52" x14ac:dyDescent="0.25">
      <c r="T23">
        <v>1</v>
      </c>
      <c r="U23">
        <v>1</v>
      </c>
      <c r="V23">
        <v>1</v>
      </c>
      <c r="W23">
        <v>1</v>
      </c>
      <c r="X23">
        <v>1</v>
      </c>
      <c r="Y23">
        <v>1</v>
      </c>
      <c r="Z23">
        <v>1</v>
      </c>
      <c r="AA23">
        <v>0.9874208829065747</v>
      </c>
      <c r="AB23">
        <v>1</v>
      </c>
      <c r="AC23">
        <v>0.97094414887125247</v>
      </c>
      <c r="AD23">
        <v>0.94813270068756417</v>
      </c>
      <c r="AE23">
        <v>0.94813270068756417</v>
      </c>
      <c r="AF23">
        <v>0.71778947906190727</v>
      </c>
      <c r="AG23">
        <v>0.92179373964810729</v>
      </c>
      <c r="AH23">
        <v>0.94813270068756417</v>
      </c>
      <c r="AI23">
        <v>0.75613813407698327</v>
      </c>
      <c r="AJ23">
        <v>0.75613813407698327</v>
      </c>
      <c r="AK23">
        <v>0.59342333117435242</v>
      </c>
      <c r="AL23">
        <v>0.82802056235366717</v>
      </c>
      <c r="AM23">
        <v>1</v>
      </c>
      <c r="AN23">
        <v>1</v>
      </c>
      <c r="AO23">
        <v>1</v>
      </c>
      <c r="AP23">
        <v>1</v>
      </c>
      <c r="AQ23">
        <v>0.97499999999999998</v>
      </c>
      <c r="AR23">
        <v>0.97499999999999998</v>
      </c>
    </row>
    <row r="24" spans="15:52" x14ac:dyDescent="0.25">
      <c r="Q24">
        <v>1</v>
      </c>
      <c r="R24">
        <v>1</v>
      </c>
      <c r="S24">
        <v>1</v>
      </c>
      <c r="T24">
        <v>1</v>
      </c>
      <c r="U24">
        <v>0.99578925548551034</v>
      </c>
      <c r="V24">
        <v>0.95672813170725668</v>
      </c>
      <c r="W24">
        <v>0.95672813170725668</v>
      </c>
      <c r="X24">
        <v>0.95672813170725668</v>
      </c>
      <c r="Y24">
        <v>0.88188275124297544</v>
      </c>
      <c r="Z24">
        <v>0.88188275124297544</v>
      </c>
      <c r="AC24">
        <v>0.88710940025025575</v>
      </c>
      <c r="AD24">
        <v>0.89157717671404946</v>
      </c>
      <c r="AE24">
        <v>0.84743163990258008</v>
      </c>
      <c r="AF24">
        <v>0.86244882444768312</v>
      </c>
      <c r="AG24">
        <v>0.89157717671404946</v>
      </c>
      <c r="AH24">
        <v>0.85965139641180865</v>
      </c>
      <c r="AI24">
        <v>0.74489234775484636</v>
      </c>
      <c r="AJ24">
        <v>0.68256238876653708</v>
      </c>
      <c r="AK24">
        <v>0.69837545770780007</v>
      </c>
      <c r="AL24">
        <v>0.6103478223726837</v>
      </c>
      <c r="AM24">
        <v>0.99494923662053303</v>
      </c>
      <c r="AN24">
        <v>0.85336720036532743</v>
      </c>
      <c r="AO24">
        <v>0.99494923662053303</v>
      </c>
      <c r="AP24">
        <v>0.85336720036532743</v>
      </c>
      <c r="AQ24">
        <v>0.947255049473684</v>
      </c>
      <c r="AR24">
        <v>0.85336720036532743</v>
      </c>
    </row>
    <row r="25" spans="15:52" x14ac:dyDescent="0.25">
      <c r="AC25">
        <v>0.862473446059421</v>
      </c>
      <c r="AD25">
        <v>0.862473446059421</v>
      </c>
      <c r="AE25">
        <v>0.9369999934623241</v>
      </c>
      <c r="AF25">
        <v>0.862473446059421</v>
      </c>
      <c r="AG25">
        <v>0.91378306005243282</v>
      </c>
      <c r="AH25">
        <v>0.8059928412848647</v>
      </c>
      <c r="AI25">
        <v>0.79313130051349301</v>
      </c>
      <c r="AJ25">
        <v>0.735544696293295</v>
      </c>
      <c r="AK25">
        <v>0.5773953593355996</v>
      </c>
      <c r="AL25">
        <v>0.82061635076488759</v>
      </c>
      <c r="AM25">
        <v>1</v>
      </c>
      <c r="AN25">
        <v>0.9874208829065747</v>
      </c>
      <c r="AO25">
        <v>1</v>
      </c>
      <c r="AP25">
        <v>0.9874208829065747</v>
      </c>
      <c r="AQ25">
        <v>0.9874208829065747</v>
      </c>
      <c r="AR25">
        <v>0.841886116991581</v>
      </c>
    </row>
    <row r="26" spans="15:52" x14ac:dyDescent="0.25">
      <c r="Q26">
        <v>0.97499999999999998</v>
      </c>
      <c r="R26">
        <v>0.97499999999999998</v>
      </c>
      <c r="S26">
        <v>1</v>
      </c>
      <c r="T26">
        <v>1</v>
      </c>
      <c r="U26">
        <v>0.97499999999999998</v>
      </c>
      <c r="V26">
        <v>1</v>
      </c>
      <c r="W26">
        <v>1</v>
      </c>
      <c r="X26">
        <v>0.97499999999999998</v>
      </c>
      <c r="Y26">
        <v>0.97499999999999998</v>
      </c>
      <c r="Z26">
        <v>0.97499999999999998</v>
      </c>
      <c r="AC26">
        <v>0.90643556066825859</v>
      </c>
      <c r="AD26">
        <v>0.95462054762828963</v>
      </c>
      <c r="AE26">
        <v>0.90643556066825859</v>
      </c>
      <c r="AF26">
        <v>0.87928331149593308</v>
      </c>
      <c r="AG26">
        <v>0.95462054762828963</v>
      </c>
      <c r="AH26">
        <v>0.92868138280194579</v>
      </c>
      <c r="AI26">
        <v>0.93445189126321715</v>
      </c>
      <c r="AJ26">
        <v>0.88426778670849604</v>
      </c>
      <c r="AK26">
        <v>0.82785586199433414</v>
      </c>
      <c r="AL26">
        <v>0.66629178152470825</v>
      </c>
      <c r="AM26">
        <v>1</v>
      </c>
      <c r="AN26">
        <v>1</v>
      </c>
      <c r="AO26">
        <v>1</v>
      </c>
      <c r="AP26">
        <v>1</v>
      </c>
      <c r="AQ26">
        <v>1</v>
      </c>
      <c r="AR26">
        <v>1</v>
      </c>
    </row>
    <row r="27" spans="15:52" x14ac:dyDescent="0.25">
      <c r="O27">
        <v>1</v>
      </c>
      <c r="P27">
        <v>0.9874208829065747</v>
      </c>
      <c r="Q27">
        <v>0.9874208829065747</v>
      </c>
      <c r="R27">
        <v>1</v>
      </c>
      <c r="S27">
        <v>0.841886116991581</v>
      </c>
      <c r="T27">
        <v>0.90101172155749332</v>
      </c>
      <c r="U27">
        <v>0.90101172155749332</v>
      </c>
      <c r="V27">
        <v>0.90101172155749332</v>
      </c>
      <c r="W27">
        <v>0.96330743382391582</v>
      </c>
      <c r="X27">
        <v>0.88188275124297544</v>
      </c>
      <c r="Y27">
        <v>0.71641793611808868</v>
      </c>
      <c r="Z27">
        <v>0.947255049473684</v>
      </c>
      <c r="AA27">
        <v>0.71641793611808868</v>
      </c>
      <c r="AB27">
        <v>0.71641793611808868</v>
      </c>
      <c r="AC27">
        <v>0.91782412440697847</v>
      </c>
      <c r="AD27">
        <v>0.92733796174711891</v>
      </c>
      <c r="AE27">
        <v>0.95952626609405378</v>
      </c>
      <c r="AF27">
        <v>0.98448639618458778</v>
      </c>
      <c r="AG27">
        <v>0.99841888827723402</v>
      </c>
      <c r="AH27">
        <v>0.98448639618458778</v>
      </c>
      <c r="AI27">
        <v>0.98542068315969722</v>
      </c>
      <c r="AJ27">
        <v>0.93189225956264288</v>
      </c>
      <c r="AK27">
        <v>0.77016731273400918</v>
      </c>
      <c r="AL27">
        <v>0.75348988850942522</v>
      </c>
      <c r="AM27">
        <v>1</v>
      </c>
      <c r="AN27">
        <v>1</v>
      </c>
      <c r="AO27">
        <v>1</v>
      </c>
      <c r="AP27">
        <v>1</v>
      </c>
      <c r="AQ27">
        <v>1</v>
      </c>
      <c r="AR27">
        <v>1</v>
      </c>
    </row>
    <row r="28" spans="15:52" x14ac:dyDescent="0.25">
      <c r="AC28">
        <v>0.98220548451680934</v>
      </c>
      <c r="AD28">
        <v>0.9981932193408749</v>
      </c>
      <c r="AE28">
        <v>0.98220548451680934</v>
      </c>
      <c r="AF28">
        <v>0.9981932193408749</v>
      </c>
      <c r="AG28">
        <v>0.9981932193408749</v>
      </c>
      <c r="AH28">
        <v>0.98220548451680934</v>
      </c>
      <c r="AI28">
        <v>0.98624878433563445</v>
      </c>
      <c r="AJ28">
        <v>0.98624878433563445</v>
      </c>
      <c r="AK28">
        <v>0.90305078747443979</v>
      </c>
      <c r="AL28">
        <v>0.82701414521024841</v>
      </c>
      <c r="AM28">
        <v>1</v>
      </c>
      <c r="AN28">
        <v>0.93241401351145647</v>
      </c>
      <c r="AO28">
        <v>0.99369053679029129</v>
      </c>
      <c r="AP28">
        <v>0.93241401351145647</v>
      </c>
      <c r="AQ28">
        <v>0.99369053679029129</v>
      </c>
      <c r="AR28">
        <v>0.80587955031675573</v>
      </c>
    </row>
    <row r="29" spans="15:52" x14ac:dyDescent="0.25">
      <c r="AC29">
        <v>1</v>
      </c>
      <c r="AD29">
        <v>1</v>
      </c>
      <c r="AE29">
        <v>1</v>
      </c>
      <c r="AF29">
        <v>1</v>
      </c>
      <c r="AG29">
        <v>1</v>
      </c>
      <c r="AH29">
        <v>1</v>
      </c>
      <c r="AI29">
        <v>0.99889983136955784</v>
      </c>
      <c r="AJ29">
        <v>0.95049235469420701</v>
      </c>
      <c r="AK29">
        <v>0.95049235469420701</v>
      </c>
      <c r="AL29">
        <v>0.89771386608464177</v>
      </c>
      <c r="AM29">
        <v>0.92539659235119665</v>
      </c>
      <c r="AN29">
        <v>0.76808580046176811</v>
      </c>
      <c r="AO29">
        <v>0.80292357603098541</v>
      </c>
      <c r="AP29">
        <v>0.80292357603098541</v>
      </c>
      <c r="AQ29">
        <v>0.65505339254762607</v>
      </c>
      <c r="AR29">
        <v>0.65505339254762607</v>
      </c>
      <c r="AS29">
        <v>1</v>
      </c>
      <c r="AT29">
        <v>0.97499999999999998</v>
      </c>
      <c r="AU29">
        <v>0.97499999999999998</v>
      </c>
      <c r="AV29">
        <v>0.97499999999999998</v>
      </c>
    </row>
    <row r="30" spans="15:52" x14ac:dyDescent="0.25">
      <c r="AI30">
        <v>0.86135347844620203</v>
      </c>
      <c r="AJ30">
        <v>0.94813270068756417</v>
      </c>
      <c r="AK30">
        <v>0.98879441397584777</v>
      </c>
      <c r="AL30">
        <v>0.67789524544682767</v>
      </c>
      <c r="AM30">
        <v>0.92005815112391964</v>
      </c>
      <c r="AN30">
        <v>0.84122396211384665</v>
      </c>
      <c r="AO30">
        <v>0.79313130051349301</v>
      </c>
      <c r="AP30">
        <v>0.77610270864941899</v>
      </c>
      <c r="AQ30">
        <v>0.78495717083903838</v>
      </c>
      <c r="AR30">
        <v>0.674685003638543</v>
      </c>
      <c r="AS30">
        <v>0.96330743382391582</v>
      </c>
      <c r="AT30">
        <v>0.96330743382391582</v>
      </c>
      <c r="AU30">
        <v>0.7095791362626569</v>
      </c>
      <c r="AV30">
        <v>0.81594843235991643</v>
      </c>
    </row>
    <row r="31" spans="15:52" x14ac:dyDescent="0.25">
      <c r="AI31">
        <v>0.92733796174711891</v>
      </c>
      <c r="AJ31">
        <v>0.95952626609405378</v>
      </c>
      <c r="AK31">
        <v>0.88175889663311846</v>
      </c>
      <c r="AL31">
        <v>0.64565390569792225</v>
      </c>
      <c r="AM31">
        <v>0.89686448562967946</v>
      </c>
      <c r="AN31">
        <v>0.89686448562967946</v>
      </c>
      <c r="AO31">
        <v>0.72188169966889415</v>
      </c>
      <c r="AP31">
        <v>0.72188169966889415</v>
      </c>
      <c r="AQ31">
        <v>0.77016731273400918</v>
      </c>
      <c r="AR31">
        <v>0.64565390569792225</v>
      </c>
      <c r="AS31">
        <v>1</v>
      </c>
      <c r="AT31">
        <v>1</v>
      </c>
      <c r="AU31">
        <v>1</v>
      </c>
      <c r="AV31">
        <v>1</v>
      </c>
    </row>
    <row r="32" spans="15:52" x14ac:dyDescent="0.25">
      <c r="Y32">
        <v>1</v>
      </c>
      <c r="Z32">
        <v>1</v>
      </c>
      <c r="AA32">
        <v>1</v>
      </c>
      <c r="AB32">
        <v>1</v>
      </c>
      <c r="AC32">
        <v>1</v>
      </c>
      <c r="AD32">
        <v>1</v>
      </c>
      <c r="AE32">
        <v>1</v>
      </c>
      <c r="AF32">
        <v>0.97499999999999998</v>
      </c>
      <c r="AG32">
        <v>1</v>
      </c>
      <c r="AH32">
        <v>1</v>
      </c>
      <c r="AI32">
        <v>0.99719086325339923</v>
      </c>
      <c r="AJ32">
        <v>0.97185502652210154</v>
      </c>
      <c r="AK32">
        <v>0.97185502652210154</v>
      </c>
      <c r="AL32">
        <v>0.86300433773483309</v>
      </c>
      <c r="AM32">
        <v>0.83251190593629243</v>
      </c>
      <c r="AN32">
        <v>0.83251190593629243</v>
      </c>
      <c r="AO32">
        <v>0.9397822658270929</v>
      </c>
      <c r="AP32">
        <v>0.76620640234065451</v>
      </c>
      <c r="AQ32">
        <v>0.97913747453990929</v>
      </c>
      <c r="AR32">
        <v>0.72333031431789419</v>
      </c>
      <c r="AS32">
        <v>1</v>
      </c>
      <c r="AT32">
        <v>1</v>
      </c>
      <c r="AU32">
        <v>0.99159624134038715</v>
      </c>
      <c r="AV32">
        <v>0.90570067594975434</v>
      </c>
      <c r="AW32">
        <v>1</v>
      </c>
      <c r="AX32">
        <v>1</v>
      </c>
      <c r="AY32">
        <v>0.97499999999999998</v>
      </c>
      <c r="AZ32">
        <v>0.97499999999999998</v>
      </c>
    </row>
    <row r="33" spans="15:52" x14ac:dyDescent="0.25">
      <c r="O33">
        <v>1</v>
      </c>
      <c r="P33">
        <v>0.99159624134038715</v>
      </c>
      <c r="Q33">
        <v>1</v>
      </c>
      <c r="R33">
        <v>1</v>
      </c>
      <c r="S33">
        <v>1</v>
      </c>
      <c r="T33">
        <v>0.80587955031675573</v>
      </c>
      <c r="U33">
        <v>0.93241401351145647</v>
      </c>
      <c r="V33">
        <v>0.93241401351145647</v>
      </c>
      <c r="W33">
        <v>0.80587955031675573</v>
      </c>
      <c r="X33">
        <v>0.93241401351145647</v>
      </c>
      <c r="Y33">
        <v>0.97499999999999998</v>
      </c>
      <c r="Z33">
        <v>1</v>
      </c>
      <c r="AI33">
        <v>0.92212845370895558</v>
      </c>
      <c r="AJ33">
        <v>0.95952626609405378</v>
      </c>
      <c r="AK33">
        <v>0.92733796174711891</v>
      </c>
      <c r="AL33">
        <v>0.67713023379371773</v>
      </c>
      <c r="AM33">
        <v>0.87423936412701675</v>
      </c>
      <c r="AN33">
        <v>0.75552531053380445</v>
      </c>
      <c r="AO33">
        <v>0.83711412784489969</v>
      </c>
      <c r="AP33">
        <v>0.75552531053380445</v>
      </c>
      <c r="AQ33">
        <v>0.6650021559882644</v>
      </c>
      <c r="AR33">
        <v>0.75552531053380445</v>
      </c>
      <c r="AS33">
        <v>0.99159624134038715</v>
      </c>
      <c r="AT33">
        <v>0.90570067594975434</v>
      </c>
      <c r="AU33">
        <v>0.90570067594975434</v>
      </c>
      <c r="AV33">
        <v>0.90570067594975434</v>
      </c>
    </row>
    <row r="34" spans="15:52" x14ac:dyDescent="0.25">
      <c r="O34">
        <v>1</v>
      </c>
      <c r="P34">
        <v>1</v>
      </c>
      <c r="Q34">
        <v>1</v>
      </c>
      <c r="R34">
        <v>0.97499999999999998</v>
      </c>
      <c r="S34">
        <v>1</v>
      </c>
      <c r="T34">
        <v>1</v>
      </c>
      <c r="U34">
        <v>0.97499999999999998</v>
      </c>
      <c r="V34">
        <v>1</v>
      </c>
      <c r="W34">
        <v>0.97499999999999998</v>
      </c>
      <c r="X34">
        <v>0.97499999999999998</v>
      </c>
      <c r="Y34">
        <v>0.97499999999999998</v>
      </c>
      <c r="Z34">
        <v>0.97499999999999998</v>
      </c>
      <c r="AA34">
        <v>0.97499999999999998</v>
      </c>
      <c r="AB34">
        <v>0.97499999999999998</v>
      </c>
      <c r="AC34">
        <v>0.97499999999999998</v>
      </c>
      <c r="AD34">
        <v>0.97499999999999998</v>
      </c>
      <c r="AE34">
        <v>0.97499999999999998</v>
      </c>
      <c r="AF34">
        <v>0.97499999999999998</v>
      </c>
      <c r="AG34">
        <v>0.97499999999999998</v>
      </c>
      <c r="AH34">
        <v>0.97499999999999998</v>
      </c>
      <c r="AI34">
        <v>0.9022695905254654</v>
      </c>
      <c r="AJ34">
        <v>0.87384791147630825</v>
      </c>
      <c r="AK34">
        <v>0.87384791147630825</v>
      </c>
      <c r="AL34">
        <v>0.84369771429086438</v>
      </c>
      <c r="AM34">
        <v>0.81200707180399778</v>
      </c>
      <c r="AN34">
        <v>0.87384791147630825</v>
      </c>
      <c r="AO34">
        <v>0.74446979800525437</v>
      </c>
      <c r="AP34">
        <v>0.74446979800525437</v>
      </c>
      <c r="AQ34">
        <v>0.74446979800525437</v>
      </c>
      <c r="AR34">
        <v>0.70875822016378809</v>
      </c>
    </row>
    <row r="35" spans="15:52" x14ac:dyDescent="0.25">
      <c r="O35">
        <v>1</v>
      </c>
      <c r="P35">
        <v>1</v>
      </c>
      <c r="Q35">
        <v>1</v>
      </c>
      <c r="R35">
        <v>0.97499999999999998</v>
      </c>
      <c r="S35">
        <v>0.97499999999999998</v>
      </c>
      <c r="T35">
        <v>0.97499999999999998</v>
      </c>
      <c r="U35">
        <v>0.97499999999999998</v>
      </c>
      <c r="V35">
        <v>1</v>
      </c>
      <c r="W35">
        <v>0.97499999999999998</v>
      </c>
      <c r="X35">
        <v>0.97499999999999998</v>
      </c>
      <c r="AC35">
        <v>1</v>
      </c>
      <c r="AD35">
        <v>1</v>
      </c>
      <c r="AE35">
        <v>1</v>
      </c>
      <c r="AF35">
        <v>1</v>
      </c>
      <c r="AG35">
        <v>1</v>
      </c>
      <c r="AH35">
        <v>1</v>
      </c>
      <c r="AI35">
        <v>1</v>
      </c>
      <c r="AJ35">
        <v>1</v>
      </c>
      <c r="AK35">
        <v>1</v>
      </c>
      <c r="AL35">
        <v>0.90570067594975434</v>
      </c>
      <c r="AM35">
        <v>0.9695110323784828</v>
      </c>
      <c r="AN35">
        <v>0.7818031431148702</v>
      </c>
      <c r="AO35">
        <v>0.88106840959427313</v>
      </c>
      <c r="AP35">
        <v>0.85412305765690366</v>
      </c>
      <c r="AQ35">
        <v>0.769422103224076</v>
      </c>
      <c r="AR35">
        <v>0.81892837445982725</v>
      </c>
      <c r="AS35">
        <v>0.93947546229071044</v>
      </c>
      <c r="AT35">
        <v>0.71135675208300153</v>
      </c>
      <c r="AU35">
        <v>0.75552531053380445</v>
      </c>
      <c r="AV35">
        <v>0.6164220766855939</v>
      </c>
    </row>
    <row r="36" spans="15:52" x14ac:dyDescent="0.25">
      <c r="Q36">
        <v>1</v>
      </c>
      <c r="R36">
        <v>1</v>
      </c>
      <c r="S36">
        <v>0.9874208829065747</v>
      </c>
      <c r="T36">
        <v>0.9874208829065747</v>
      </c>
      <c r="U36">
        <v>1</v>
      </c>
      <c r="V36">
        <v>1</v>
      </c>
      <c r="W36">
        <v>0.9874208829065747</v>
      </c>
      <c r="X36">
        <v>1</v>
      </c>
      <c r="Y36">
        <v>0.90570067594975434</v>
      </c>
      <c r="Z36">
        <v>0.90570067594975434</v>
      </c>
      <c r="AA36">
        <v>1</v>
      </c>
      <c r="AB36">
        <v>1</v>
      </c>
      <c r="AC36">
        <v>1</v>
      </c>
      <c r="AD36">
        <v>1</v>
      </c>
      <c r="AE36">
        <v>1</v>
      </c>
      <c r="AF36">
        <v>0.97499999999999998</v>
      </c>
      <c r="AG36">
        <v>1</v>
      </c>
      <c r="AH36">
        <v>1</v>
      </c>
      <c r="AI36">
        <v>0.9874208829065747</v>
      </c>
      <c r="AJ36">
        <v>1</v>
      </c>
      <c r="AK36">
        <v>0.9874208829065747</v>
      </c>
      <c r="AL36">
        <v>0.9874208829065747</v>
      </c>
      <c r="AM36">
        <v>0.87717264341756351</v>
      </c>
      <c r="AN36">
        <v>0.87717264341756351</v>
      </c>
      <c r="AO36">
        <v>0.91929112353317599</v>
      </c>
      <c r="AP36">
        <v>0.84743163990258008</v>
      </c>
      <c r="AQ36">
        <v>0.84107273461358556</v>
      </c>
      <c r="AR36">
        <v>0.784800362052537</v>
      </c>
      <c r="AS36">
        <v>0.85673741624027233</v>
      </c>
      <c r="AT36">
        <v>0.70009277907245693</v>
      </c>
      <c r="AU36">
        <v>0.5679395649344352</v>
      </c>
      <c r="AV36">
        <v>0.45887290262060798</v>
      </c>
    </row>
    <row r="37" spans="15:52" x14ac:dyDescent="0.25">
      <c r="Q37">
        <v>1</v>
      </c>
      <c r="R37">
        <v>0.99159624134038715</v>
      </c>
      <c r="S37">
        <v>1</v>
      </c>
      <c r="T37">
        <v>1</v>
      </c>
      <c r="U37">
        <v>1</v>
      </c>
      <c r="V37">
        <v>1</v>
      </c>
      <c r="W37">
        <v>1</v>
      </c>
      <c r="X37">
        <v>1</v>
      </c>
      <c r="Y37">
        <v>0.99159624134038715</v>
      </c>
      <c r="Z37">
        <v>0.99159624134038715</v>
      </c>
      <c r="AC37">
        <v>1</v>
      </c>
      <c r="AD37">
        <v>1</v>
      </c>
      <c r="AE37">
        <v>1</v>
      </c>
      <c r="AF37">
        <v>1</v>
      </c>
      <c r="AG37">
        <v>1</v>
      </c>
      <c r="AH37">
        <v>1</v>
      </c>
      <c r="AI37">
        <v>1</v>
      </c>
      <c r="AJ37">
        <v>1</v>
      </c>
      <c r="AK37">
        <v>1</v>
      </c>
      <c r="AL37">
        <v>1</v>
      </c>
      <c r="AM37">
        <v>0.98624878433563445</v>
      </c>
      <c r="AN37">
        <v>0.93590795228233326</v>
      </c>
      <c r="AO37">
        <v>0.99859444383263174</v>
      </c>
      <c r="AP37">
        <v>0.96421491687842398</v>
      </c>
      <c r="AQ37">
        <v>0.93590795228233326</v>
      </c>
      <c r="AR37">
        <v>0.86657259749387716</v>
      </c>
      <c r="AS37">
        <v>0.90305078747443979</v>
      </c>
      <c r="AT37">
        <v>0.82701414521024841</v>
      </c>
      <c r="AU37">
        <v>0.73980941710490367</v>
      </c>
      <c r="AV37">
        <v>0.59007476182792562</v>
      </c>
    </row>
    <row r="38" spans="15:52" x14ac:dyDescent="0.25">
      <c r="Q38">
        <v>1</v>
      </c>
      <c r="R38">
        <v>1</v>
      </c>
      <c r="S38">
        <v>0.90570067594975434</v>
      </c>
      <c r="T38">
        <v>1</v>
      </c>
      <c r="U38">
        <v>1</v>
      </c>
      <c r="V38">
        <v>0.90570067594975434</v>
      </c>
      <c r="W38">
        <v>0.99159624134038715</v>
      </c>
      <c r="X38">
        <v>1</v>
      </c>
      <c r="Y38">
        <v>0.99159624134038715</v>
      </c>
      <c r="Z38">
        <v>0.90570067594975434</v>
      </c>
      <c r="AM38">
        <v>0.92868138280194579</v>
      </c>
      <c r="AN38">
        <v>0.92868138280194579</v>
      </c>
      <c r="AO38">
        <v>0.9022695905254654</v>
      </c>
      <c r="AP38">
        <v>0.95264637339274394</v>
      </c>
      <c r="AQ38">
        <v>0.81200707180399778</v>
      </c>
      <c r="AR38">
        <v>0.87384791147630825</v>
      </c>
      <c r="AS38">
        <v>0.9022695905254654</v>
      </c>
      <c r="AT38">
        <v>0.67179192430482271</v>
      </c>
      <c r="AU38">
        <v>0.70875822016378809</v>
      </c>
      <c r="AV38">
        <v>0.67179192430482271</v>
      </c>
    </row>
    <row r="39" spans="15:52" x14ac:dyDescent="0.25">
      <c r="O39">
        <v>0.97499999999999998</v>
      </c>
      <c r="P39">
        <v>1</v>
      </c>
      <c r="Q39">
        <v>0.97499999999999998</v>
      </c>
      <c r="R39">
        <v>1</v>
      </c>
      <c r="S39">
        <v>0.97499999999999998</v>
      </c>
      <c r="T39">
        <v>0.97499999999999998</v>
      </c>
      <c r="U39">
        <v>0.97499999999999998</v>
      </c>
      <c r="V39">
        <v>0.97499999999999998</v>
      </c>
      <c r="W39">
        <v>0.97499999999999998</v>
      </c>
      <c r="X39">
        <v>0.97499999999999998</v>
      </c>
      <c r="AM39">
        <v>0.99866837119582108</v>
      </c>
      <c r="AN39">
        <v>0.93947546229071044</v>
      </c>
      <c r="AO39">
        <v>0.99866837119582108</v>
      </c>
      <c r="AP39">
        <v>0.99866837119582108</v>
      </c>
      <c r="AQ39">
        <v>0.99866837119582108</v>
      </c>
      <c r="AR39">
        <v>0.98698783562822179</v>
      </c>
      <c r="AS39">
        <v>0.93947546229071044</v>
      </c>
      <c r="AT39">
        <v>0.79747856102283787</v>
      </c>
      <c r="AU39">
        <v>0.6164220766855939</v>
      </c>
      <c r="AV39">
        <v>0.51202934534587197</v>
      </c>
    </row>
    <row r="40" spans="15:52" x14ac:dyDescent="0.25">
      <c r="O40">
        <v>1</v>
      </c>
      <c r="P40">
        <v>1</v>
      </c>
      <c r="Q40">
        <v>1</v>
      </c>
      <c r="R40">
        <v>1</v>
      </c>
      <c r="S40">
        <v>0.97499999999999998</v>
      </c>
      <c r="T40">
        <v>1</v>
      </c>
      <c r="U40">
        <v>1</v>
      </c>
      <c r="V40">
        <v>1</v>
      </c>
      <c r="W40">
        <v>0.97499999999999998</v>
      </c>
      <c r="X40">
        <v>1</v>
      </c>
      <c r="Y40">
        <v>1</v>
      </c>
      <c r="Z40">
        <v>1</v>
      </c>
      <c r="AA40">
        <v>1</v>
      </c>
      <c r="AB40">
        <v>1</v>
      </c>
      <c r="AC40">
        <v>1</v>
      </c>
      <c r="AD40">
        <v>1</v>
      </c>
      <c r="AE40">
        <v>0.97499999999999998</v>
      </c>
      <c r="AF40">
        <v>0.97499999999999998</v>
      </c>
      <c r="AG40">
        <v>0.97499999999999998</v>
      </c>
      <c r="AH40">
        <v>0.97499999999999998</v>
      </c>
      <c r="AM40">
        <v>0.94266600294996827</v>
      </c>
      <c r="AN40">
        <v>0.91342853089856568</v>
      </c>
      <c r="AO40">
        <v>0.88106840959427313</v>
      </c>
      <c r="AP40">
        <v>0.84609079521545905</v>
      </c>
      <c r="AQ40">
        <v>0.88106840959427313</v>
      </c>
      <c r="AR40">
        <v>0.88106840959427313</v>
      </c>
      <c r="AS40">
        <v>0.8088099392746928</v>
      </c>
      <c r="AT40">
        <v>0.68472186695945059</v>
      </c>
      <c r="AU40">
        <v>0.769422103224076</v>
      </c>
      <c r="AV40">
        <v>0.63945741269251055</v>
      </c>
    </row>
    <row r="41" spans="15:52" x14ac:dyDescent="0.25">
      <c r="AM41">
        <v>0.83711412784489969</v>
      </c>
      <c r="AN41">
        <v>0.96617375099823555</v>
      </c>
      <c r="AO41">
        <v>0.96617375099823555</v>
      </c>
      <c r="AP41">
        <v>0.90853421509233279</v>
      </c>
      <c r="AQ41">
        <v>0.94266600294996827</v>
      </c>
      <c r="AR41">
        <v>0.74286937359359317</v>
      </c>
      <c r="AS41">
        <v>0.88719059607805928</v>
      </c>
      <c r="AT41">
        <v>0.81892837445982725</v>
      </c>
      <c r="AU41">
        <v>0.70219316121635789</v>
      </c>
      <c r="AV41">
        <v>0.5217511182471144</v>
      </c>
      <c r="AW41">
        <v>0.9874208829065747</v>
      </c>
      <c r="AX41">
        <v>0.9874208829065747</v>
      </c>
      <c r="AY41">
        <v>1</v>
      </c>
      <c r="AZ41">
        <v>0.9874208829065747</v>
      </c>
    </row>
    <row r="42" spans="15:52" x14ac:dyDescent="0.25">
      <c r="Q42">
        <v>0.9874208829065747</v>
      </c>
      <c r="R42">
        <v>1</v>
      </c>
      <c r="S42">
        <v>1</v>
      </c>
      <c r="T42">
        <v>0.9874208829065747</v>
      </c>
      <c r="U42">
        <v>1</v>
      </c>
      <c r="V42">
        <v>0.9874208829065747</v>
      </c>
      <c r="W42">
        <v>0.9874208829065747</v>
      </c>
      <c r="X42">
        <v>0.9874208829065747</v>
      </c>
      <c r="Y42">
        <v>0.90570067594975434</v>
      </c>
      <c r="Z42">
        <v>0.90570067594975434</v>
      </c>
      <c r="AA42">
        <v>1</v>
      </c>
      <c r="AB42">
        <v>1</v>
      </c>
      <c r="AC42">
        <v>0.97499999999999998</v>
      </c>
      <c r="AD42">
        <v>1</v>
      </c>
      <c r="AE42">
        <v>0.97499999999999998</v>
      </c>
      <c r="AF42">
        <v>1</v>
      </c>
      <c r="AG42">
        <v>0.97499999999999998</v>
      </c>
      <c r="AH42">
        <v>0.97499999999999998</v>
      </c>
      <c r="AM42">
        <v>0.8724015701408403</v>
      </c>
      <c r="AN42">
        <v>0.8724015701408403</v>
      </c>
      <c r="AO42">
        <v>0.98220548451680934</v>
      </c>
      <c r="AP42">
        <v>0.98220548451680934</v>
      </c>
      <c r="AQ42">
        <v>0.91611068169287257</v>
      </c>
      <c r="AR42">
        <v>0.8724015701408403</v>
      </c>
      <c r="AS42">
        <v>0.8724015701408403</v>
      </c>
      <c r="AT42">
        <v>0.91611068169287257</v>
      </c>
      <c r="AU42">
        <v>0.7113905999616934</v>
      </c>
      <c r="AV42">
        <v>0.7113905999616934</v>
      </c>
    </row>
    <row r="43" spans="15:52" x14ac:dyDescent="0.25">
      <c r="AM43">
        <v>0.95952626609405378</v>
      </c>
      <c r="AN43">
        <v>0.98448639618458778</v>
      </c>
      <c r="AO43">
        <v>0.92733796174711891</v>
      </c>
      <c r="AP43">
        <v>0.84801632491887791</v>
      </c>
      <c r="AQ43">
        <v>0.93947546229071044</v>
      </c>
      <c r="AR43">
        <v>0.93947546229071044</v>
      </c>
      <c r="AS43">
        <v>0.87423936412701675</v>
      </c>
      <c r="AT43">
        <v>0.82701414521024841</v>
      </c>
      <c r="AU43">
        <v>0.71135675208300153</v>
      </c>
      <c r="AV43">
        <v>0.71135675208300153</v>
      </c>
      <c r="AW43">
        <v>0.90570067594975434</v>
      </c>
      <c r="AX43">
        <v>0.90570067594975434</v>
      </c>
      <c r="AY43">
        <v>1</v>
      </c>
      <c r="AZ43">
        <v>0.99159624134038715</v>
      </c>
    </row>
    <row r="44" spans="15:52" x14ac:dyDescent="0.25">
      <c r="Y44">
        <v>1</v>
      </c>
      <c r="Z44">
        <v>1</v>
      </c>
      <c r="AA44">
        <v>1</v>
      </c>
      <c r="AB44">
        <v>0.97499999999999998</v>
      </c>
      <c r="AC44">
        <v>0.97499999999999998</v>
      </c>
      <c r="AD44">
        <v>1</v>
      </c>
      <c r="AE44">
        <v>0.97499999999999998</v>
      </c>
      <c r="AF44">
        <v>1</v>
      </c>
      <c r="AG44">
        <v>0.97499999999999998</v>
      </c>
      <c r="AH44">
        <v>0.97499999999999998</v>
      </c>
      <c r="AM44">
        <v>0.86142066110983873</v>
      </c>
      <c r="AN44">
        <v>0.86142066110983873</v>
      </c>
      <c r="AO44">
        <v>0.90907960542790356</v>
      </c>
      <c r="AP44">
        <v>0.86142066110983873</v>
      </c>
      <c r="AQ44">
        <v>0.91611068169287257</v>
      </c>
      <c r="AR44">
        <v>0.95342071211013213</v>
      </c>
      <c r="AS44">
        <v>0.91611068169287257</v>
      </c>
      <c r="AT44">
        <v>0.7113905999616934</v>
      </c>
      <c r="AU44">
        <v>0.64861988938400916</v>
      </c>
      <c r="AV44">
        <v>0.58103525718366189</v>
      </c>
      <c r="AW44">
        <v>0.97499999999999998</v>
      </c>
      <c r="AX44">
        <v>0.97499999999999998</v>
      </c>
      <c r="AY44">
        <v>0.97499999999999998</v>
      </c>
      <c r="AZ44">
        <v>0.97499999999999998</v>
      </c>
    </row>
    <row r="45" spans="15:52" x14ac:dyDescent="0.25">
      <c r="Y45">
        <v>1</v>
      </c>
      <c r="Z45">
        <v>0.97499999999999998</v>
      </c>
      <c r="AA45">
        <v>0.97499999999999998</v>
      </c>
      <c r="AB45">
        <v>1</v>
      </c>
      <c r="AC45">
        <v>0.97499999999999998</v>
      </c>
      <c r="AD45">
        <v>1</v>
      </c>
      <c r="AE45">
        <v>1</v>
      </c>
      <c r="AF45">
        <v>1</v>
      </c>
      <c r="AG45">
        <v>1</v>
      </c>
      <c r="AH45">
        <v>1</v>
      </c>
      <c r="AM45">
        <v>0.99747142145553802</v>
      </c>
      <c r="AN45">
        <v>0.99747142145553802</v>
      </c>
      <c r="AO45">
        <v>1</v>
      </c>
      <c r="AP45">
        <v>0.99747142145553802</v>
      </c>
      <c r="AQ45">
        <v>0.97913747453990929</v>
      </c>
      <c r="AR45">
        <v>0.97913747453990929</v>
      </c>
      <c r="AS45">
        <v>0.94513935547200667</v>
      </c>
      <c r="AT45">
        <v>0.9978924067681394</v>
      </c>
      <c r="AU45">
        <v>0.90075390885041706</v>
      </c>
      <c r="AV45">
        <v>0.72333031431789419</v>
      </c>
      <c r="AW45">
        <v>0.9874208829065747</v>
      </c>
      <c r="AX45">
        <v>0.9874208829065747</v>
      </c>
      <c r="AY45">
        <v>0.9874208829065747</v>
      </c>
      <c r="AZ45">
        <v>0.9874208829065747</v>
      </c>
    </row>
    <row r="46" spans="15:52" x14ac:dyDescent="0.25">
      <c r="O46">
        <v>1</v>
      </c>
      <c r="P46">
        <v>1</v>
      </c>
      <c r="Q46">
        <v>1</v>
      </c>
      <c r="R46">
        <v>1</v>
      </c>
      <c r="S46">
        <v>1</v>
      </c>
      <c r="T46">
        <v>0.9874208829065747</v>
      </c>
      <c r="U46">
        <v>0.841886116991581</v>
      </c>
      <c r="V46">
        <v>0.9874208829065747</v>
      </c>
      <c r="W46">
        <v>0.9874208829065747</v>
      </c>
      <c r="X46">
        <v>0.9874208829065747</v>
      </c>
      <c r="Y46">
        <v>1</v>
      </c>
      <c r="Z46">
        <v>1</v>
      </c>
      <c r="AA46">
        <v>0.841886116991581</v>
      </c>
      <c r="AB46">
        <v>0.841886116991581</v>
      </c>
      <c r="AC46">
        <v>0.841886116991581</v>
      </c>
      <c r="AD46">
        <v>1</v>
      </c>
      <c r="AE46">
        <v>1</v>
      </c>
      <c r="AF46">
        <v>0.97499999999999998</v>
      </c>
      <c r="AG46">
        <v>1</v>
      </c>
      <c r="AH46">
        <v>1</v>
      </c>
      <c r="AM46">
        <v>0.97224849257720614</v>
      </c>
      <c r="AN46">
        <v>0.92539659235119665</v>
      </c>
      <c r="AO46">
        <v>0.98929003396212245</v>
      </c>
      <c r="AP46">
        <v>0.97094414887125247</v>
      </c>
      <c r="AQ46">
        <v>0.95462054762828963</v>
      </c>
      <c r="AR46">
        <v>0.99016040998120225</v>
      </c>
      <c r="AS46">
        <v>0.97453460335226616</v>
      </c>
      <c r="AT46">
        <v>0.93168853598751689</v>
      </c>
      <c r="AU46">
        <v>0.78874519353485883</v>
      </c>
      <c r="AV46">
        <v>0.68694295554296847</v>
      </c>
      <c r="AW46">
        <v>1</v>
      </c>
      <c r="AX46">
        <v>1</v>
      </c>
      <c r="AY46">
        <v>1</v>
      </c>
      <c r="AZ46">
        <v>0.9874208829065747</v>
      </c>
    </row>
    <row r="47" spans="15:52" x14ac:dyDescent="0.25">
      <c r="AC47">
        <v>0.841886116991581</v>
      </c>
      <c r="AD47">
        <v>0.841886116991581</v>
      </c>
      <c r="AE47">
        <v>0.9874208829065747</v>
      </c>
      <c r="AF47">
        <v>0.841886116991581</v>
      </c>
      <c r="AG47">
        <v>0.9874208829065747</v>
      </c>
      <c r="AH47">
        <v>0.841886116991581</v>
      </c>
      <c r="AI47">
        <v>0.9874208829065747</v>
      </c>
      <c r="AJ47">
        <v>0.9874208829065747</v>
      </c>
      <c r="AK47">
        <v>0.9874208829065747</v>
      </c>
      <c r="AL47">
        <v>0.841886116991581</v>
      </c>
      <c r="AQ47">
        <v>0.97478927367316537</v>
      </c>
      <c r="AR47">
        <v>0.99747142145553802</v>
      </c>
      <c r="AS47">
        <v>0.99747142145553802</v>
      </c>
      <c r="AT47">
        <v>0.93326048882226509</v>
      </c>
      <c r="AU47">
        <v>0.81291397155260103</v>
      </c>
      <c r="AV47">
        <v>0.55609546230764106</v>
      </c>
      <c r="AW47">
        <v>0.93326048882226509</v>
      </c>
      <c r="AX47">
        <v>0.93326048882226509</v>
      </c>
      <c r="AY47">
        <v>0.65245285005999687</v>
      </c>
      <c r="AZ47">
        <v>0.65245285005999687</v>
      </c>
    </row>
    <row r="48" spans="15:52" x14ac:dyDescent="0.25">
      <c r="Q48">
        <v>1</v>
      </c>
      <c r="R48">
        <v>1</v>
      </c>
      <c r="S48">
        <v>1</v>
      </c>
      <c r="T48">
        <v>0.97499999999999998</v>
      </c>
      <c r="U48">
        <v>1</v>
      </c>
      <c r="V48">
        <v>1</v>
      </c>
      <c r="W48">
        <v>0.97499999999999998</v>
      </c>
      <c r="X48">
        <v>0.97499999999999998</v>
      </c>
      <c r="Y48">
        <v>0.97499999999999998</v>
      </c>
      <c r="Z48">
        <v>0.97499999999999998</v>
      </c>
      <c r="AQ48">
        <v>0.94289774184547248</v>
      </c>
      <c r="AR48">
        <v>0.97207458470578167</v>
      </c>
      <c r="AS48">
        <v>0.97207458470578167</v>
      </c>
      <c r="AT48">
        <v>0.82980409703530622</v>
      </c>
      <c r="AU48">
        <v>0.54198524776738832</v>
      </c>
      <c r="AV48">
        <v>0.46531628525412305</v>
      </c>
      <c r="AW48">
        <v>0.80911902095365473</v>
      </c>
      <c r="AX48">
        <v>0.63871986473593712</v>
      </c>
      <c r="AY48">
        <v>0.63871986473593712</v>
      </c>
      <c r="AZ48">
        <v>0.51684445364899023</v>
      </c>
    </row>
    <row r="49" spans="20:54" x14ac:dyDescent="0.25">
      <c r="AQ49">
        <v>0.87928331149593308</v>
      </c>
      <c r="AR49">
        <v>0.93168853598751689</v>
      </c>
      <c r="AS49">
        <v>0.85050457738643015</v>
      </c>
      <c r="AT49">
        <v>0.78874519353485883</v>
      </c>
      <c r="AU49">
        <v>0.72203199033005294</v>
      </c>
      <c r="AV49">
        <v>0.68694295554296847</v>
      </c>
      <c r="AW49">
        <v>0.78874519353485883</v>
      </c>
      <c r="AX49">
        <v>0.61334650374316002</v>
      </c>
      <c r="AY49">
        <v>0.53500071749737277</v>
      </c>
      <c r="AZ49">
        <v>0.46711280242266984</v>
      </c>
    </row>
    <row r="50" spans="20:54" x14ac:dyDescent="0.25">
      <c r="AQ50">
        <v>0.95342071211013213</v>
      </c>
      <c r="AR50">
        <v>0.9981932193408749</v>
      </c>
      <c r="AS50">
        <v>0.98220548451680934</v>
      </c>
      <c r="AT50">
        <v>0.91611068169287257</v>
      </c>
      <c r="AU50">
        <v>0.7113905999616934</v>
      </c>
      <c r="AV50">
        <v>0.58103525718366189</v>
      </c>
      <c r="AW50">
        <v>0.91611068169287257</v>
      </c>
      <c r="AX50">
        <v>0.82338891001788195</v>
      </c>
      <c r="AY50">
        <v>0.58103525718366189</v>
      </c>
      <c r="AZ50">
        <v>0.64861988938400916</v>
      </c>
    </row>
    <row r="51" spans="20:54" x14ac:dyDescent="0.25">
      <c r="Y51">
        <v>0.97499999999999998</v>
      </c>
      <c r="Z51">
        <v>0.97499999999999998</v>
      </c>
      <c r="AA51">
        <v>0.97499999999999998</v>
      </c>
      <c r="AB51">
        <v>0.97499999999999998</v>
      </c>
      <c r="AC51">
        <v>0.97499999999999998</v>
      </c>
      <c r="AD51">
        <v>0.97499999999999998</v>
      </c>
      <c r="AE51">
        <v>0.97499999999999998</v>
      </c>
      <c r="AF51">
        <v>0.97499999999999998</v>
      </c>
      <c r="AG51">
        <v>0.97499999999999998</v>
      </c>
      <c r="AH51">
        <v>0.97499999999999998</v>
      </c>
      <c r="AQ51">
        <v>0.98220548451680934</v>
      </c>
      <c r="AR51">
        <v>0.98220548451680934</v>
      </c>
      <c r="AS51">
        <v>0.9981932193408749</v>
      </c>
      <c r="AT51">
        <v>0.95342071211013213</v>
      </c>
      <c r="AU51">
        <v>0.76963945855193838</v>
      </c>
      <c r="AV51">
        <v>0.50797567704847157</v>
      </c>
      <c r="AW51">
        <v>0.95342071211013213</v>
      </c>
      <c r="AX51">
        <v>0.76963945855193838</v>
      </c>
      <c r="AY51">
        <v>0.80776755819871138</v>
      </c>
      <c r="AZ51">
        <v>0.58103525718366189</v>
      </c>
    </row>
    <row r="52" spans="20:54" x14ac:dyDescent="0.25">
      <c r="T52">
        <v>1</v>
      </c>
      <c r="U52">
        <v>1</v>
      </c>
      <c r="V52">
        <v>1</v>
      </c>
      <c r="W52">
        <v>1</v>
      </c>
      <c r="X52">
        <v>1</v>
      </c>
      <c r="Y52">
        <v>1</v>
      </c>
      <c r="Z52">
        <v>1</v>
      </c>
      <c r="AA52">
        <v>0.97499999999999998</v>
      </c>
      <c r="AB52">
        <v>1</v>
      </c>
      <c r="AC52">
        <v>0.97499999999999998</v>
      </c>
      <c r="AQ52">
        <v>0.86657259749387716</v>
      </c>
      <c r="AR52">
        <v>0.87423936412701675</v>
      </c>
      <c r="AS52">
        <v>0.79747856102283787</v>
      </c>
      <c r="AT52">
        <v>0.90853421509233279</v>
      </c>
      <c r="AU52">
        <v>0.87423936412701675</v>
      </c>
      <c r="AV52">
        <v>0.77016731273400918</v>
      </c>
      <c r="AW52">
        <v>0.83711412784489969</v>
      </c>
      <c r="AX52">
        <v>0.56550156884615088</v>
      </c>
      <c r="AY52">
        <v>0.71135675208300153</v>
      </c>
      <c r="AZ52">
        <v>0.56550156884615088</v>
      </c>
    </row>
    <row r="53" spans="20:54" x14ac:dyDescent="0.25">
      <c r="AQ53">
        <v>1</v>
      </c>
      <c r="AR53">
        <v>0.9397822658270929</v>
      </c>
      <c r="AS53">
        <v>0.9397822658270929</v>
      </c>
      <c r="AT53">
        <v>0.97716880170004039</v>
      </c>
      <c r="AU53">
        <v>0.83251190593629243</v>
      </c>
      <c r="AV53">
        <v>0.76620640234065451</v>
      </c>
      <c r="AW53">
        <v>0.89073655618090264</v>
      </c>
      <c r="AX53">
        <v>0.51775585236017196</v>
      </c>
      <c r="AY53">
        <v>0.69209528498832373</v>
      </c>
      <c r="AZ53">
        <v>0.69209528498832373</v>
      </c>
    </row>
    <row r="54" spans="20:54" x14ac:dyDescent="0.25">
      <c r="AQ54">
        <v>0.98342408655991598</v>
      </c>
      <c r="AR54">
        <v>0.95668799489416223</v>
      </c>
      <c r="AS54">
        <v>0.93189225956264288</v>
      </c>
      <c r="AT54">
        <v>0.96201493192937271</v>
      </c>
      <c r="AU54">
        <v>0.67075284605324281</v>
      </c>
      <c r="AV54">
        <v>0.81556303821605258</v>
      </c>
      <c r="AW54">
        <v>0.96201493192937271</v>
      </c>
      <c r="AX54">
        <v>0.81556303821605258</v>
      </c>
      <c r="AY54">
        <v>0.92733796174711891</v>
      </c>
      <c r="AZ54">
        <v>0.89686448562967946</v>
      </c>
      <c r="BA54">
        <v>1</v>
      </c>
      <c r="BB54">
        <v>1</v>
      </c>
    </row>
    <row r="55" spans="20:54" x14ac:dyDescent="0.25">
      <c r="AQ55">
        <v>1</v>
      </c>
      <c r="AR55">
        <v>1</v>
      </c>
      <c r="AS55">
        <v>0.93326048882226509</v>
      </c>
      <c r="AT55">
        <v>0.97478927367316537</v>
      </c>
      <c r="AU55">
        <v>0.73762192339305432</v>
      </c>
      <c r="AV55">
        <v>0.81291397155260103</v>
      </c>
      <c r="AW55">
        <v>0.99747142145553802</v>
      </c>
      <c r="AX55">
        <v>0.81291397155260103</v>
      </c>
      <c r="AY55">
        <v>0.81291397155260103</v>
      </c>
      <c r="AZ55">
        <v>0.65245285005999687</v>
      </c>
    </row>
    <row r="56" spans="20:54" x14ac:dyDescent="0.25">
      <c r="AQ56">
        <v>0.9397822658270929</v>
      </c>
      <c r="AR56">
        <v>0.9397822658270929</v>
      </c>
      <c r="AS56">
        <v>0.97716880170004039</v>
      </c>
      <c r="AT56">
        <v>0.99770102778618686</v>
      </c>
      <c r="AU56">
        <v>0.69209528498832373</v>
      </c>
      <c r="AV56">
        <v>0.76620640234065451</v>
      </c>
      <c r="AW56">
        <v>0.97716880170004039</v>
      </c>
      <c r="AX56">
        <v>0.83251190593629243</v>
      </c>
      <c r="AY56">
        <v>0.97716880170004039</v>
      </c>
      <c r="AZ56">
        <v>0.76620640234065451</v>
      </c>
    </row>
    <row r="57" spans="20:54" x14ac:dyDescent="0.25">
      <c r="AQ57">
        <v>0.81594843235991643</v>
      </c>
      <c r="AR57">
        <v>0.96330743382391582</v>
      </c>
      <c r="AS57">
        <v>0.96330743382391582</v>
      </c>
      <c r="AT57">
        <v>0.96330743382391582</v>
      </c>
      <c r="AU57">
        <v>0.7095791362626569</v>
      </c>
      <c r="AV57">
        <v>0.7095791362626569</v>
      </c>
      <c r="AW57">
        <v>0.99638970313809772</v>
      </c>
      <c r="AX57">
        <v>0.81594843235991643</v>
      </c>
      <c r="AY57">
        <v>0.81594843235991643</v>
      </c>
      <c r="AZ57">
        <v>0.57872319704319519</v>
      </c>
    </row>
    <row r="58" spans="20:54" x14ac:dyDescent="0.25">
      <c r="AQ58">
        <v>0.99684027646874718</v>
      </c>
      <c r="AR58">
        <v>0.99684027646874718</v>
      </c>
      <c r="AS58">
        <v>0.9681459737500564</v>
      </c>
      <c r="AT58">
        <v>0.91476658586274517</v>
      </c>
      <c r="AU58">
        <v>0.65085579441282437</v>
      </c>
      <c r="AV58">
        <v>0.81594843235991643</v>
      </c>
      <c r="AW58">
        <v>0.9681459737500564</v>
      </c>
      <c r="AX58">
        <v>0.99638970313809772</v>
      </c>
      <c r="AY58">
        <v>0.99684027646874718</v>
      </c>
      <c r="AZ58">
        <v>0.9681459737500564</v>
      </c>
    </row>
    <row r="59" spans="20:54" x14ac:dyDescent="0.25">
      <c r="AQ59">
        <v>0.97499999999999998</v>
      </c>
      <c r="AR59">
        <v>1</v>
      </c>
      <c r="AS59">
        <v>0.9681459737500564</v>
      </c>
      <c r="AT59">
        <v>0.99684027646874718</v>
      </c>
      <c r="AU59">
        <v>0.99684027646874718</v>
      </c>
      <c r="AV59">
        <v>0.91476658586274517</v>
      </c>
      <c r="AW59">
        <v>1</v>
      </c>
      <c r="AX59">
        <v>0.9681459737500564</v>
      </c>
      <c r="AY59">
        <v>1</v>
      </c>
      <c r="AZ59">
        <v>0.91476658586274517</v>
      </c>
      <c r="BA59">
        <v>0.96330743382391582</v>
      </c>
      <c r="BB59">
        <v>0.99638970313809772</v>
      </c>
    </row>
    <row r="60" spans="20:54" x14ac:dyDescent="0.25">
      <c r="AS60">
        <v>0.82785586199433414</v>
      </c>
      <c r="AT60">
        <v>0.97554192468203915</v>
      </c>
      <c r="AU60">
        <v>0.7341287825770495</v>
      </c>
      <c r="AV60">
        <v>0.7977397563449804</v>
      </c>
      <c r="AW60">
        <v>0.99898780030068757</v>
      </c>
      <c r="AX60">
        <v>0.88426778670849604</v>
      </c>
      <c r="AY60">
        <v>0.85674000207229728</v>
      </c>
      <c r="AZ60">
        <v>0.7007278205584031</v>
      </c>
      <c r="BA60">
        <v>0.55667192604239002</v>
      </c>
      <c r="BB60">
        <v>0.66629178152470825</v>
      </c>
    </row>
    <row r="61" spans="20:54" x14ac:dyDescent="0.25">
      <c r="AS61">
        <v>0.98448639618458778</v>
      </c>
      <c r="AT61">
        <v>1</v>
      </c>
      <c r="AU61">
        <v>0.92733796174711891</v>
      </c>
      <c r="AV61">
        <v>0.80246585946733173</v>
      </c>
      <c r="AW61">
        <v>0.98448639618458778</v>
      </c>
      <c r="AX61">
        <v>0.88983004528288312</v>
      </c>
      <c r="AY61">
        <v>0.98448639618458778</v>
      </c>
      <c r="AZ61">
        <v>0.92733796174711891</v>
      </c>
      <c r="BA61">
        <v>0.75348988850942522</v>
      </c>
      <c r="BB61">
        <v>0.64565390569792225</v>
      </c>
    </row>
    <row r="62" spans="20:54" x14ac:dyDescent="0.25">
      <c r="AS62">
        <v>0.84801632491887791</v>
      </c>
      <c r="AT62">
        <v>0.98448639618458778</v>
      </c>
      <c r="AU62">
        <v>0.88983004528288312</v>
      </c>
      <c r="AV62">
        <v>0.98448639618458778</v>
      </c>
      <c r="AW62">
        <v>0.95952626609405378</v>
      </c>
      <c r="AX62">
        <v>0.84801632491887791</v>
      </c>
      <c r="AY62">
        <v>0.98448639618458778</v>
      </c>
      <c r="AZ62">
        <v>0.95668799489416223</v>
      </c>
      <c r="BA62">
        <v>0.84801632491887791</v>
      </c>
      <c r="BB62">
        <v>0.95952626609405378</v>
      </c>
    </row>
    <row r="63" spans="20:54" x14ac:dyDescent="0.25">
      <c r="AS63">
        <v>0.95672813170725668</v>
      </c>
      <c r="AT63">
        <v>1</v>
      </c>
      <c r="AU63">
        <v>0.88188275124297544</v>
      </c>
      <c r="AV63">
        <v>0.88188275124297544</v>
      </c>
      <c r="AW63">
        <v>0.99578925548551034</v>
      </c>
      <c r="AX63">
        <v>0.947255049473684</v>
      </c>
      <c r="AY63">
        <v>0.99578925548551034</v>
      </c>
      <c r="AZ63">
        <v>0.95672813170725668</v>
      </c>
      <c r="BA63">
        <v>0.88188275124297544</v>
      </c>
      <c r="BB63">
        <v>0.88188275124297544</v>
      </c>
    </row>
    <row r="64" spans="20:54" x14ac:dyDescent="0.25">
      <c r="AS64">
        <v>0.93241401351145647</v>
      </c>
      <c r="AT64">
        <v>1</v>
      </c>
      <c r="AU64">
        <v>0.93241401351145647</v>
      </c>
      <c r="AV64">
        <v>0.80587955031675573</v>
      </c>
      <c r="AW64">
        <v>0.99369053679029129</v>
      </c>
      <c r="AX64">
        <v>0.93241401351145647</v>
      </c>
      <c r="AY64">
        <v>0.93241401351145647</v>
      </c>
      <c r="AZ64">
        <v>0.80587955031675573</v>
      </c>
      <c r="BA64">
        <v>0.80587955031675573</v>
      </c>
      <c r="BB64">
        <v>0.80587955031675573</v>
      </c>
    </row>
    <row r="65" spans="1:54" x14ac:dyDescent="0.25">
      <c r="AS65">
        <v>0.99494923662053303</v>
      </c>
      <c r="AT65">
        <v>1</v>
      </c>
      <c r="AU65">
        <v>0.85336720036532743</v>
      </c>
      <c r="AV65">
        <v>0.947255049473684</v>
      </c>
      <c r="AW65">
        <v>0.99494923662053303</v>
      </c>
      <c r="AX65">
        <v>0.71641793611808868</v>
      </c>
      <c r="AY65">
        <v>1</v>
      </c>
      <c r="AZ65">
        <v>1</v>
      </c>
      <c r="BA65">
        <v>0.947255049473684</v>
      </c>
      <c r="BB65">
        <v>0.947255049473684</v>
      </c>
    </row>
    <row r="66" spans="1:54" x14ac:dyDescent="0.25">
      <c r="AS66">
        <v>1</v>
      </c>
      <c r="AT66">
        <v>1</v>
      </c>
      <c r="AU66">
        <v>1</v>
      </c>
      <c r="AV66">
        <v>1</v>
      </c>
      <c r="AW66">
        <v>1</v>
      </c>
      <c r="AX66">
        <v>1</v>
      </c>
      <c r="AY66">
        <v>1</v>
      </c>
      <c r="AZ66">
        <v>1</v>
      </c>
      <c r="BA66">
        <v>1</v>
      </c>
      <c r="BB66">
        <v>1</v>
      </c>
    </row>
    <row r="69" spans="1:54" x14ac:dyDescent="0.25">
      <c r="A69" t="s">
        <v>27</v>
      </c>
    </row>
    <row r="77" spans="1:54" x14ac:dyDescent="0.25">
      <c r="O77">
        <v>0.97499999999999998</v>
      </c>
      <c r="P77">
        <v>0.97499999999999998</v>
      </c>
      <c r="Q77">
        <v>0.97499999999999998</v>
      </c>
      <c r="R77">
        <v>0.97499999999999998</v>
      </c>
      <c r="S77">
        <v>0.97499999999999998</v>
      </c>
      <c r="T77">
        <v>0.97499999999999998</v>
      </c>
      <c r="U77">
        <v>0.97499999999999998</v>
      </c>
      <c r="V77">
        <v>0.97499999999999998</v>
      </c>
      <c r="W77">
        <v>0.97499999999999998</v>
      </c>
      <c r="X77">
        <v>0.97499999999999998</v>
      </c>
    </row>
    <row r="78" spans="1:54" x14ac:dyDescent="0.25">
      <c r="O78">
        <v>0.51684445364899023</v>
      </c>
      <c r="P78">
        <v>0.28539384191327111</v>
      </c>
      <c r="Q78">
        <v>0.19483119815649119</v>
      </c>
      <c r="R78">
        <v>0.30701087236490965</v>
      </c>
      <c r="S78">
        <v>0.42039668711760791</v>
      </c>
      <c r="T78">
        <v>0.48543976815223377</v>
      </c>
      <c r="U78">
        <v>0.51973944161453733</v>
      </c>
      <c r="V78">
        <v>0.62345273988992478</v>
      </c>
      <c r="W78">
        <v>0.19060723188579209</v>
      </c>
      <c r="X78">
        <v>0.48543976815223377</v>
      </c>
      <c r="Y78">
        <v>0.97499999999999998</v>
      </c>
      <c r="Z78">
        <v>0.97499999999999998</v>
      </c>
    </row>
    <row r="79" spans="1:54" x14ac:dyDescent="0.25">
      <c r="O79">
        <v>0.40703743227867717</v>
      </c>
      <c r="P79">
        <v>0.203516913922414</v>
      </c>
      <c r="Q79">
        <v>0.203516913922414</v>
      </c>
      <c r="R79">
        <v>0.37384171348868245</v>
      </c>
      <c r="S79">
        <v>0.40703743227867717</v>
      </c>
      <c r="T79">
        <v>0.45128801781668582</v>
      </c>
      <c r="U79">
        <v>0.45128801781668582</v>
      </c>
      <c r="V79">
        <v>0.49387682180625614</v>
      </c>
      <c r="W79">
        <v>0.203516913922414</v>
      </c>
      <c r="X79">
        <v>0.72203199033005294</v>
      </c>
    </row>
    <row r="80" spans="1:54" x14ac:dyDescent="0.25">
      <c r="O80">
        <v>0.41417749139477378</v>
      </c>
      <c r="P80">
        <v>0.27294359967336801</v>
      </c>
      <c r="Q80">
        <v>0.26028065419521385</v>
      </c>
      <c r="R80">
        <v>0.26028065419521385</v>
      </c>
      <c r="S80">
        <v>0.39578455126667444</v>
      </c>
      <c r="T80">
        <v>0.39578455126667444</v>
      </c>
      <c r="U80">
        <v>0.33137666445676617</v>
      </c>
      <c r="V80">
        <v>0.41417749139477378</v>
      </c>
      <c r="W80">
        <v>0.33137666445676617</v>
      </c>
      <c r="X80">
        <v>0.6164220766855939</v>
      </c>
      <c r="Y80">
        <v>0.97499999999999998</v>
      </c>
      <c r="Z80">
        <v>0.97499999999999998</v>
      </c>
    </row>
    <row r="81" spans="15:44" x14ac:dyDescent="0.25">
      <c r="O81">
        <v>1</v>
      </c>
      <c r="P81">
        <v>0.97499999999999998</v>
      </c>
      <c r="Q81">
        <v>0.16726813286166409</v>
      </c>
      <c r="R81">
        <v>0.21516360480210328</v>
      </c>
      <c r="S81">
        <v>0.2292925489574924</v>
      </c>
      <c r="T81">
        <v>0.23850813638179114</v>
      </c>
      <c r="U81">
        <v>0.38497245332896801</v>
      </c>
      <c r="V81">
        <v>0.3368129528304622</v>
      </c>
      <c r="W81">
        <v>0.25775686272914067</v>
      </c>
      <c r="X81">
        <v>0.54322362673842495</v>
      </c>
      <c r="Y81">
        <v>0.31842119542927039</v>
      </c>
      <c r="Z81">
        <v>0.35498082921749985</v>
      </c>
      <c r="AA81">
        <v>0.90570067594975434</v>
      </c>
      <c r="AB81">
        <v>0.90570067594975434</v>
      </c>
      <c r="AC81">
        <v>0.80587955031675573</v>
      </c>
      <c r="AD81">
        <v>1</v>
      </c>
      <c r="AE81">
        <v>0.97499999999999998</v>
      </c>
      <c r="AF81">
        <v>1</v>
      </c>
      <c r="AG81">
        <v>0.97499999999999998</v>
      </c>
      <c r="AH81">
        <v>0.97499999999999998</v>
      </c>
      <c r="AI81">
        <v>0.97499999999999998</v>
      </c>
      <c r="AJ81">
        <v>0.97499999999999998</v>
      </c>
      <c r="AK81">
        <v>0.97499999999999998</v>
      </c>
      <c r="AL81">
        <v>0.97499999999999998</v>
      </c>
    </row>
    <row r="82" spans="15:44" x14ac:dyDescent="0.25">
      <c r="Q82">
        <v>0.21948660745348048</v>
      </c>
      <c r="R82">
        <v>0.21948660745348048</v>
      </c>
      <c r="S82">
        <v>0.28037933590941089</v>
      </c>
      <c r="T82">
        <v>0.52919166600850698</v>
      </c>
      <c r="U82">
        <v>0.37384171348868245</v>
      </c>
      <c r="V82">
        <v>0.55321961565964894</v>
      </c>
      <c r="W82">
        <v>0.14247359772252566</v>
      </c>
      <c r="X82">
        <v>0.46711280242266984</v>
      </c>
      <c r="Y82">
        <v>0.51094781385783339</v>
      </c>
      <c r="Z82">
        <v>0.55321961565964894</v>
      </c>
      <c r="AA82">
        <v>0.97499999999999998</v>
      </c>
      <c r="AB82">
        <v>0.97499999999999998</v>
      </c>
      <c r="AC82">
        <v>0.97499999999999998</v>
      </c>
    </row>
    <row r="83" spans="15:44" x14ac:dyDescent="0.25">
      <c r="Q83">
        <v>0.10888116067935283</v>
      </c>
      <c r="R83">
        <v>0.10888116067935283</v>
      </c>
      <c r="S83">
        <v>0.2899484201907554</v>
      </c>
      <c r="T83">
        <v>0.36937884452244552</v>
      </c>
      <c r="U83">
        <v>0.42202958457814388</v>
      </c>
      <c r="V83">
        <v>0.48107063000008043</v>
      </c>
      <c r="W83">
        <v>0.14528926474685311</v>
      </c>
      <c r="X83">
        <v>0.53779099983183531</v>
      </c>
      <c r="Y83">
        <v>0.41199169242391376</v>
      </c>
      <c r="Z83">
        <v>0.21909620623800019</v>
      </c>
      <c r="AA83">
        <v>0.52182375010498139</v>
      </c>
      <c r="AB83">
        <v>0.80587955031675573</v>
      </c>
      <c r="AC83">
        <v>0.64123457899767455</v>
      </c>
      <c r="AD83">
        <v>0.841886116991581</v>
      </c>
      <c r="AE83">
        <v>0.841886116991581</v>
      </c>
      <c r="AF83">
        <v>0.9874208829065747</v>
      </c>
      <c r="AG83">
        <v>0.841886116991581</v>
      </c>
      <c r="AH83">
        <v>0.9874208829065747</v>
      </c>
      <c r="AI83">
        <v>0.97499999999999998</v>
      </c>
      <c r="AJ83">
        <v>1</v>
      </c>
      <c r="AK83">
        <v>0.97499999999999998</v>
      </c>
      <c r="AL83">
        <v>1</v>
      </c>
    </row>
    <row r="84" spans="15:44" x14ac:dyDescent="0.25">
      <c r="Q84">
        <v>0.52182375010498139</v>
      </c>
      <c r="R84">
        <v>0.52182375010498139</v>
      </c>
      <c r="S84">
        <v>0.52182375010498139</v>
      </c>
      <c r="T84">
        <v>0.27592117885471668</v>
      </c>
      <c r="U84">
        <v>0.25336823286373678</v>
      </c>
      <c r="V84">
        <v>0.31972435234206253</v>
      </c>
      <c r="W84">
        <v>0.10070152676914612</v>
      </c>
      <c r="X84">
        <v>0.31972435234206253</v>
      </c>
      <c r="Y84">
        <v>0.40961948534481918</v>
      </c>
      <c r="Z84">
        <v>0.30904850521934302</v>
      </c>
      <c r="AA84">
        <v>0.5679395649344352</v>
      </c>
      <c r="AB84">
        <v>0.29112630659511085</v>
      </c>
      <c r="AC84">
        <v>0.44608232566117767</v>
      </c>
      <c r="AD84">
        <v>0.841886116991581</v>
      </c>
      <c r="AE84">
        <v>0.9874208829065747</v>
      </c>
      <c r="AF84">
        <v>0.9874208829065747</v>
      </c>
      <c r="AG84">
        <v>0.9874208829065747</v>
      </c>
      <c r="AH84">
        <v>0.841886116991581</v>
      </c>
    </row>
    <row r="85" spans="15:44" x14ac:dyDescent="0.25">
      <c r="Q85">
        <v>0.97499999999999998</v>
      </c>
      <c r="R85">
        <v>0.97499999999999998</v>
      </c>
      <c r="S85">
        <v>0.97499999999999998</v>
      </c>
      <c r="T85">
        <v>0.22073540152296167</v>
      </c>
      <c r="U85">
        <v>0.30721835027612654</v>
      </c>
      <c r="V85">
        <v>0.42283652297821961</v>
      </c>
      <c r="W85">
        <v>0.11570330822202779</v>
      </c>
      <c r="X85">
        <v>0.26528845047420857</v>
      </c>
      <c r="Y85">
        <v>0.35774755441464423</v>
      </c>
      <c r="Z85">
        <v>0.4723844824300345</v>
      </c>
      <c r="AA85">
        <v>0.66130092388539996</v>
      </c>
      <c r="AB85">
        <v>0.35774755441464423</v>
      </c>
      <c r="AC85">
        <v>0.50832335380999094</v>
      </c>
    </row>
    <row r="86" spans="15:44" x14ac:dyDescent="0.25">
      <c r="T86">
        <v>0.30232073843453167</v>
      </c>
      <c r="U86">
        <v>0.20590721420782265</v>
      </c>
      <c r="V86">
        <v>0.5866206364513582</v>
      </c>
      <c r="W86">
        <v>0.20590721420782265</v>
      </c>
      <c r="X86">
        <v>0.30232073843453167</v>
      </c>
      <c r="Y86">
        <v>0.41417749139477378</v>
      </c>
      <c r="Z86">
        <v>0.41417749139477378</v>
      </c>
      <c r="AA86">
        <v>0.64254879410693722</v>
      </c>
      <c r="AB86">
        <v>0.55958271875433763</v>
      </c>
      <c r="AC86">
        <v>0.47637276573648091</v>
      </c>
      <c r="AD86">
        <v>0.9874208829065747</v>
      </c>
      <c r="AE86">
        <v>0.9874208829065747</v>
      </c>
      <c r="AF86">
        <v>0.841886116991581</v>
      </c>
      <c r="AG86">
        <v>0.841886116991581</v>
      </c>
      <c r="AH86">
        <v>0.841886116991581</v>
      </c>
    </row>
    <row r="87" spans="15:44" x14ac:dyDescent="0.25">
      <c r="Y87">
        <v>0.32534131471623029</v>
      </c>
      <c r="Z87">
        <v>0.41024295545941802</v>
      </c>
      <c r="AA87">
        <v>0.55830717223253945</v>
      </c>
      <c r="AB87">
        <v>0.32534131471623029</v>
      </c>
      <c r="AC87">
        <v>0.34439541108633387</v>
      </c>
      <c r="AD87">
        <v>0.32433298592411441</v>
      </c>
      <c r="AE87">
        <v>0.26221730209002514</v>
      </c>
      <c r="AF87">
        <v>0.38372019088070575</v>
      </c>
      <c r="AG87">
        <v>0.4596362344844076</v>
      </c>
      <c r="AH87">
        <v>0.51452169343706355</v>
      </c>
      <c r="AI87">
        <v>0.60236463561647458</v>
      </c>
      <c r="AJ87">
        <v>0.80587955031675573</v>
      </c>
      <c r="AK87">
        <v>0.60236463561647458</v>
      </c>
      <c r="AL87">
        <v>0.80587955031675573</v>
      </c>
    </row>
    <row r="88" spans="15:44" x14ac:dyDescent="0.25">
      <c r="Y88">
        <v>0.36082845445927214</v>
      </c>
      <c r="Z88">
        <v>0.26030584210521424</v>
      </c>
      <c r="AA88">
        <v>0.57479365044615083</v>
      </c>
      <c r="AB88">
        <v>0.31219030728623531</v>
      </c>
      <c r="AC88">
        <v>0.39724694922723947</v>
      </c>
      <c r="AD88">
        <v>0.36893334941920353</v>
      </c>
      <c r="AE88">
        <v>0.39724694922723947</v>
      </c>
      <c r="AF88">
        <v>0.39724694922723947</v>
      </c>
      <c r="AG88">
        <v>0.31664060943913741</v>
      </c>
      <c r="AH88">
        <v>0.4723844824300345</v>
      </c>
      <c r="AI88">
        <v>0.80587955031675573</v>
      </c>
      <c r="AJ88">
        <v>0.60236463561647458</v>
      </c>
      <c r="AK88">
        <v>0.60236463561647458</v>
      </c>
      <c r="AL88">
        <v>0.80587955031675573</v>
      </c>
    </row>
    <row r="89" spans="15:44" x14ac:dyDescent="0.25">
      <c r="T89">
        <v>0.97499999999999998</v>
      </c>
      <c r="U89">
        <v>1</v>
      </c>
      <c r="V89">
        <v>1</v>
      </c>
      <c r="W89">
        <v>0.97499999999999998</v>
      </c>
      <c r="X89">
        <v>1</v>
      </c>
      <c r="Y89">
        <v>0.37384171348868245</v>
      </c>
      <c r="Z89">
        <v>0.42151284363725283</v>
      </c>
      <c r="AA89">
        <v>0.57265603696350542</v>
      </c>
      <c r="AB89">
        <v>0.28037933590941089</v>
      </c>
      <c r="AC89">
        <v>0.40703743227867717</v>
      </c>
      <c r="AD89">
        <v>0.63356935434363759</v>
      </c>
      <c r="AE89">
        <v>0.42151284363725283</v>
      </c>
      <c r="AF89">
        <v>0.37384171348868245</v>
      </c>
      <c r="AG89">
        <v>0.51094781385783339</v>
      </c>
      <c r="AH89">
        <v>0.63356935434363759</v>
      </c>
      <c r="AI89">
        <v>0.841886116991581</v>
      </c>
      <c r="AJ89">
        <v>0.841886116991581</v>
      </c>
      <c r="AK89">
        <v>0.841886116991581</v>
      </c>
      <c r="AL89">
        <v>0.841886116991581</v>
      </c>
      <c r="AM89">
        <v>1</v>
      </c>
      <c r="AN89">
        <v>0.97499999999999998</v>
      </c>
      <c r="AO89">
        <v>1</v>
      </c>
      <c r="AP89">
        <v>1</v>
      </c>
      <c r="AQ89">
        <v>1</v>
      </c>
      <c r="AR89">
        <v>1</v>
      </c>
    </row>
    <row r="90" spans="15:44" x14ac:dyDescent="0.25">
      <c r="O90">
        <v>0.9874208829065747</v>
      </c>
      <c r="P90">
        <v>0.841886116991581</v>
      </c>
      <c r="Q90">
        <v>0.9874208829065747</v>
      </c>
      <c r="R90">
        <v>0.9874208829065747</v>
      </c>
      <c r="S90">
        <v>0.841886116991581</v>
      </c>
      <c r="T90">
        <v>0.9874208829065747</v>
      </c>
      <c r="U90">
        <v>0.841886116991581</v>
      </c>
      <c r="V90">
        <v>1</v>
      </c>
      <c r="W90">
        <v>0.841886116991581</v>
      </c>
      <c r="X90">
        <v>1</v>
      </c>
      <c r="Y90">
        <v>0.57185846187818878</v>
      </c>
      <c r="Z90">
        <v>0.48413774868596793</v>
      </c>
      <c r="AA90">
        <v>0.48413774868596793</v>
      </c>
      <c r="AB90">
        <v>0.26464846939705122</v>
      </c>
      <c r="AC90">
        <v>0.42812916090969866</v>
      </c>
      <c r="AD90">
        <v>0.50797567704847157</v>
      </c>
      <c r="AE90">
        <v>0.42812916090969866</v>
      </c>
      <c r="AF90">
        <v>0.45447105567655743</v>
      </c>
      <c r="AG90">
        <v>0.45447105567655743</v>
      </c>
      <c r="AH90">
        <v>0.48413774868596793</v>
      </c>
      <c r="AI90">
        <v>0.841886116991581</v>
      </c>
      <c r="AJ90">
        <v>0.841886116991581</v>
      </c>
      <c r="AK90">
        <v>0.841886116991581</v>
      </c>
      <c r="AL90">
        <v>0.9874208829065747</v>
      </c>
    </row>
    <row r="91" spans="15:44" x14ac:dyDescent="0.25">
      <c r="O91">
        <v>1</v>
      </c>
      <c r="P91">
        <v>0.97499999999999998</v>
      </c>
      <c r="Q91">
        <v>0.97499999999999998</v>
      </c>
      <c r="R91">
        <v>0.97499999999999998</v>
      </c>
      <c r="S91">
        <v>1</v>
      </c>
      <c r="T91">
        <v>1</v>
      </c>
      <c r="U91">
        <v>1</v>
      </c>
      <c r="V91">
        <v>1</v>
      </c>
      <c r="W91">
        <v>0.97499999999999998</v>
      </c>
      <c r="X91">
        <v>0.97499999999999998</v>
      </c>
      <c r="Y91">
        <v>0.26464846939705122</v>
      </c>
      <c r="Z91">
        <v>0.26464846939705122</v>
      </c>
      <c r="AA91">
        <v>0.65112449358118507</v>
      </c>
      <c r="AB91">
        <v>0.38479616515094373</v>
      </c>
      <c r="AC91">
        <v>0.36029743526787739</v>
      </c>
      <c r="AD91">
        <v>0.45447105567655743</v>
      </c>
      <c r="AE91">
        <v>0.24705263800047095</v>
      </c>
      <c r="AF91">
        <v>0.45447105567655743</v>
      </c>
      <c r="AG91">
        <v>0.24705263800047095</v>
      </c>
      <c r="AH91">
        <v>0.36029743526787739</v>
      </c>
      <c r="AI91">
        <v>1</v>
      </c>
      <c r="AJ91">
        <v>0.97499999999999998</v>
      </c>
      <c r="AK91">
        <v>1</v>
      </c>
      <c r="AL91">
        <v>0.97499999999999998</v>
      </c>
    </row>
    <row r="92" spans="15:44" x14ac:dyDescent="0.25">
      <c r="T92">
        <v>0.97499999999999998</v>
      </c>
      <c r="U92">
        <v>0.97499999999999998</v>
      </c>
      <c r="V92">
        <v>0.97499999999999998</v>
      </c>
      <c r="W92">
        <v>0.97499999999999998</v>
      </c>
      <c r="X92">
        <v>0.97499999999999998</v>
      </c>
      <c r="Y92">
        <v>0.841886116991581</v>
      </c>
      <c r="Z92">
        <v>0.841886116991581</v>
      </c>
      <c r="AA92">
        <v>0.9874208829065747</v>
      </c>
      <c r="AB92">
        <v>0.841886116991581</v>
      </c>
      <c r="AC92">
        <v>0.34912209725740828</v>
      </c>
      <c r="AD92">
        <v>0.29161274155393313</v>
      </c>
      <c r="AE92">
        <v>0.29161274155393313</v>
      </c>
      <c r="AF92">
        <v>0.54872442757377105</v>
      </c>
      <c r="AG92">
        <v>0.29161274155393313</v>
      </c>
      <c r="AH92">
        <v>0.34912209725740828</v>
      </c>
      <c r="AI92">
        <v>0.54872442757377105</v>
      </c>
      <c r="AJ92">
        <v>0.40284578307787156</v>
      </c>
      <c r="AK92">
        <v>0.54872442757377105</v>
      </c>
      <c r="AL92">
        <v>0.4537036236621228</v>
      </c>
      <c r="AM92">
        <v>0.97499999999999998</v>
      </c>
      <c r="AN92">
        <v>0.97499999999999998</v>
      </c>
      <c r="AO92">
        <v>0.97499999999999998</v>
      </c>
      <c r="AP92">
        <v>0.97499999999999998</v>
      </c>
      <c r="AQ92">
        <v>1</v>
      </c>
      <c r="AR92">
        <v>1</v>
      </c>
    </row>
    <row r="93" spans="15:44" x14ac:dyDescent="0.25">
      <c r="Q93">
        <v>0.45925812643990049</v>
      </c>
      <c r="R93">
        <v>0.45925812643990049</v>
      </c>
      <c r="S93">
        <v>0.45925812643990049</v>
      </c>
      <c r="T93">
        <v>0.45925812643990049</v>
      </c>
      <c r="U93">
        <v>0.45925812643990049</v>
      </c>
      <c r="V93">
        <v>0.77722190449648831</v>
      </c>
      <c r="W93">
        <v>0.64123457899767455</v>
      </c>
      <c r="X93">
        <v>0.77722190449648831</v>
      </c>
      <c r="Y93">
        <v>0.64123457899767455</v>
      </c>
      <c r="Z93">
        <v>0.77722190449648831</v>
      </c>
      <c r="AC93">
        <v>0.21414498254568115</v>
      </c>
      <c r="AD93">
        <v>0.25336823286373678</v>
      </c>
      <c r="AE93">
        <v>0.27592117885471668</v>
      </c>
      <c r="AF93">
        <v>0.31972435234206253</v>
      </c>
      <c r="AG93">
        <v>0.25336823286373678</v>
      </c>
      <c r="AH93">
        <v>0.23440832250510502</v>
      </c>
      <c r="AI93">
        <v>0.25380975527647776</v>
      </c>
      <c r="AJ93">
        <v>0.33351763478543228</v>
      </c>
      <c r="AK93">
        <v>0.25380975527647776</v>
      </c>
      <c r="AL93">
        <v>0.54178659859732381</v>
      </c>
      <c r="AM93">
        <v>0.71641793611808868</v>
      </c>
      <c r="AN93">
        <v>0.947255049473684</v>
      </c>
      <c r="AO93">
        <v>0.71641793611808868</v>
      </c>
      <c r="AP93">
        <v>0.947255049473684</v>
      </c>
      <c r="AQ93">
        <v>0.85336720036532743</v>
      </c>
      <c r="AR93">
        <v>0.947255049473684</v>
      </c>
    </row>
    <row r="94" spans="15:44" x14ac:dyDescent="0.25">
      <c r="AC94">
        <v>0.38082987909399479</v>
      </c>
      <c r="AD94">
        <v>0.38082987909399479</v>
      </c>
      <c r="AE94">
        <v>0.24289834684562672</v>
      </c>
      <c r="AF94">
        <v>0.33731086402424415</v>
      </c>
      <c r="AG94">
        <v>0.33731086402424415</v>
      </c>
      <c r="AH94">
        <v>0.53960728609225672</v>
      </c>
      <c r="AI94">
        <v>0.35774755441464423</v>
      </c>
      <c r="AJ94">
        <v>0.43540034598853294</v>
      </c>
      <c r="AK94">
        <v>0.43540034598853294</v>
      </c>
      <c r="AL94">
        <v>0.4723844824300345</v>
      </c>
      <c r="AM94">
        <v>0.841886116991581</v>
      </c>
      <c r="AN94">
        <v>0.9874208829065747</v>
      </c>
      <c r="AO94">
        <v>0.841886116991581</v>
      </c>
      <c r="AP94">
        <v>0.9874208829065747</v>
      </c>
      <c r="AQ94">
        <v>0.841886116991581</v>
      </c>
      <c r="AR94">
        <v>1</v>
      </c>
    </row>
    <row r="95" spans="15:44" x14ac:dyDescent="0.25">
      <c r="Q95">
        <v>1</v>
      </c>
      <c r="R95">
        <v>1</v>
      </c>
      <c r="S95">
        <v>0.97499999999999998</v>
      </c>
      <c r="T95">
        <v>0.97499999999999998</v>
      </c>
      <c r="U95">
        <v>1</v>
      </c>
      <c r="V95">
        <v>0.97499999999999998</v>
      </c>
      <c r="W95">
        <v>0.97499999999999998</v>
      </c>
      <c r="X95">
        <v>1</v>
      </c>
      <c r="Y95">
        <v>1</v>
      </c>
      <c r="Z95">
        <v>1</v>
      </c>
      <c r="AC95">
        <v>0.45128801781668582</v>
      </c>
      <c r="AD95">
        <v>0.26030584210521424</v>
      </c>
      <c r="AE95">
        <v>0.31219030728623531</v>
      </c>
      <c r="AF95">
        <v>0.45128801781668582</v>
      </c>
      <c r="AG95">
        <v>0.36082845445927214</v>
      </c>
      <c r="AH95">
        <v>0.32361135818883335</v>
      </c>
      <c r="AI95">
        <v>0.25130291669537419</v>
      </c>
      <c r="AJ95">
        <v>0.34867878553536125</v>
      </c>
      <c r="AK95">
        <v>0.34867878553536125</v>
      </c>
      <c r="AL95">
        <v>0.47787478969383113</v>
      </c>
      <c r="AM95">
        <v>0.97499999999999998</v>
      </c>
      <c r="AN95">
        <v>0.97499999999999998</v>
      </c>
      <c r="AO95">
        <v>0.97499999999999998</v>
      </c>
      <c r="AP95">
        <v>0.97499999999999998</v>
      </c>
      <c r="AQ95">
        <v>0.97499999999999998</v>
      </c>
      <c r="AR95">
        <v>0.97499999999999998</v>
      </c>
    </row>
    <row r="96" spans="15:44" x14ac:dyDescent="0.25">
      <c r="O96">
        <v>0.841886116991581</v>
      </c>
      <c r="P96">
        <v>0.9874208829065747</v>
      </c>
      <c r="Q96">
        <v>0.9874208829065747</v>
      </c>
      <c r="R96">
        <v>0.841886116991581</v>
      </c>
      <c r="S96">
        <v>1</v>
      </c>
      <c r="T96">
        <v>0.7095791362626569</v>
      </c>
      <c r="U96">
        <v>0.7095791362626569</v>
      </c>
      <c r="V96">
        <v>0.81594843235991643</v>
      </c>
      <c r="W96">
        <v>0.40961639722500343</v>
      </c>
      <c r="X96">
        <v>0.64123457899767455</v>
      </c>
      <c r="Y96">
        <v>0.947255049473684</v>
      </c>
      <c r="Z96">
        <v>0.71641793611808868</v>
      </c>
      <c r="AA96">
        <v>0.947255049473684</v>
      </c>
      <c r="AB96">
        <v>0.71641793611808868</v>
      </c>
      <c r="AC96">
        <v>0.23815990993682101</v>
      </c>
      <c r="AD96">
        <v>0.45645654623161125</v>
      </c>
      <c r="AE96">
        <v>0.38347623684926324</v>
      </c>
      <c r="AF96">
        <v>0.20590721420782265</v>
      </c>
      <c r="AG96">
        <v>0.20590721420782265</v>
      </c>
      <c r="AH96">
        <v>0.30232073843453167</v>
      </c>
      <c r="AI96">
        <v>0.2868893966672208</v>
      </c>
      <c r="AJ96">
        <v>0.36440916210125041</v>
      </c>
      <c r="AK96">
        <v>0.67075284605324281</v>
      </c>
      <c r="AL96">
        <v>0.64565390569792225</v>
      </c>
      <c r="AM96">
        <v>0.97499999999999998</v>
      </c>
      <c r="AN96">
        <v>0.97499999999999998</v>
      </c>
      <c r="AO96">
        <v>0.97499999999999998</v>
      </c>
      <c r="AP96">
        <v>0.97499999999999998</v>
      </c>
      <c r="AQ96">
        <v>0.97499999999999998</v>
      </c>
      <c r="AR96">
        <v>0.97499999999999998</v>
      </c>
    </row>
    <row r="97" spans="15:52" x14ac:dyDescent="0.25">
      <c r="AC97">
        <v>0.42812916090969866</v>
      </c>
      <c r="AD97">
        <v>0.33868448993182154</v>
      </c>
      <c r="AE97">
        <v>0.33868448993182154</v>
      </c>
      <c r="AF97">
        <v>0.23163576165011646</v>
      </c>
      <c r="AG97">
        <v>0.33868448993182154</v>
      </c>
      <c r="AH97">
        <v>0.42812916090969866</v>
      </c>
      <c r="AI97">
        <v>0.27294359967336801</v>
      </c>
      <c r="AJ97">
        <v>0.27294359967336801</v>
      </c>
      <c r="AK97">
        <v>0.41417749139477378</v>
      </c>
      <c r="AL97">
        <v>0.41417749139477378</v>
      </c>
      <c r="AM97">
        <v>0.60236463561647458</v>
      </c>
      <c r="AN97">
        <v>0.80587955031675573</v>
      </c>
      <c r="AO97">
        <v>0.80587955031675573</v>
      </c>
      <c r="AP97">
        <v>0.93241401351145647</v>
      </c>
      <c r="AQ97">
        <v>0.80587955031675573</v>
      </c>
      <c r="AR97">
        <v>0.99369053679029129</v>
      </c>
    </row>
    <row r="98" spans="15:52" x14ac:dyDescent="0.25">
      <c r="AC98">
        <v>0.97499999999999998</v>
      </c>
      <c r="AD98">
        <v>0.97499999999999998</v>
      </c>
      <c r="AE98">
        <v>0.97499999999999998</v>
      </c>
      <c r="AF98">
        <v>0.97499999999999998</v>
      </c>
      <c r="AG98">
        <v>0.97499999999999998</v>
      </c>
      <c r="AH98">
        <v>0.97499999999999998</v>
      </c>
      <c r="AI98">
        <v>0.1481851289152244</v>
      </c>
      <c r="AJ98">
        <v>0.33588913753712069</v>
      </c>
      <c r="AK98">
        <v>0.28037933590941089</v>
      </c>
      <c r="AL98">
        <v>0.43703072623681427</v>
      </c>
      <c r="AM98">
        <v>0.38781188995479754</v>
      </c>
      <c r="AN98">
        <v>0.61458104261115043</v>
      </c>
      <c r="AO98">
        <v>0.43703072623681427</v>
      </c>
      <c r="AP98">
        <v>0.48405197040243753</v>
      </c>
      <c r="AQ98">
        <v>0.61458104261115043</v>
      </c>
      <c r="AR98">
        <v>0.57265603696350542</v>
      </c>
      <c r="AS98">
        <v>0.97499999999999998</v>
      </c>
      <c r="AT98">
        <v>1</v>
      </c>
      <c r="AU98">
        <v>0.97499999999999998</v>
      </c>
      <c r="AV98">
        <v>1</v>
      </c>
    </row>
    <row r="99" spans="15:52" x14ac:dyDescent="0.25">
      <c r="AI99">
        <v>0.50222120126634895</v>
      </c>
      <c r="AJ99">
        <v>0.34912209725740828</v>
      </c>
      <c r="AK99">
        <v>0.22844439766763314</v>
      </c>
      <c r="AL99">
        <v>0.59342333117435242</v>
      </c>
      <c r="AM99">
        <v>0.35774755441464423</v>
      </c>
      <c r="AN99">
        <v>0.44871545152860914</v>
      </c>
      <c r="AO99">
        <v>0.50832335380999094</v>
      </c>
      <c r="AP99">
        <v>0.50181366637000213</v>
      </c>
      <c r="AQ99">
        <v>0.40953102650582851</v>
      </c>
      <c r="AR99">
        <v>0.4723844824300345</v>
      </c>
      <c r="AS99">
        <v>0.7095791362626569</v>
      </c>
      <c r="AT99">
        <v>0.7095791362626569</v>
      </c>
      <c r="AU99">
        <v>0.90101172155749332</v>
      </c>
      <c r="AV99">
        <v>0.81594843235991643</v>
      </c>
    </row>
    <row r="100" spans="15:52" x14ac:dyDescent="0.25">
      <c r="AI100">
        <v>0.38347623684926324</v>
      </c>
      <c r="AJ100">
        <v>0.45645654623161125</v>
      </c>
      <c r="AK100">
        <v>0.48089113380685244</v>
      </c>
      <c r="AL100">
        <v>0.64565390569792225</v>
      </c>
      <c r="AM100">
        <v>0.49899327320458031</v>
      </c>
      <c r="AN100">
        <v>0.43431787284428358</v>
      </c>
      <c r="AO100">
        <v>0.49899327320458031</v>
      </c>
      <c r="AP100">
        <v>0.43431787284428358</v>
      </c>
      <c r="AQ100">
        <v>0.43431787284428358</v>
      </c>
      <c r="AR100">
        <v>0.45645654623161125</v>
      </c>
      <c r="AS100">
        <v>0.97499999999999998</v>
      </c>
      <c r="AT100">
        <v>0.97499999999999998</v>
      </c>
      <c r="AU100">
        <v>0.97499999999999998</v>
      </c>
      <c r="AV100">
        <v>0.97499999999999998</v>
      </c>
    </row>
    <row r="101" spans="15:52" x14ac:dyDescent="0.25">
      <c r="Y101">
        <v>0.97499999999999998</v>
      </c>
      <c r="Z101">
        <v>0.97499999999999998</v>
      </c>
      <c r="AA101">
        <v>0.97499999999999998</v>
      </c>
      <c r="AB101">
        <v>0.97499999999999998</v>
      </c>
      <c r="AC101">
        <v>0.97499999999999998</v>
      </c>
      <c r="AD101">
        <v>0.97499999999999998</v>
      </c>
      <c r="AE101">
        <v>0.97499999999999998</v>
      </c>
      <c r="AF101">
        <v>1</v>
      </c>
      <c r="AG101">
        <v>0.97499999999999998</v>
      </c>
      <c r="AH101">
        <v>0.97499999999999998</v>
      </c>
      <c r="AI101">
        <v>0.33626711687994282</v>
      </c>
      <c r="AJ101">
        <v>0.48249651491733747</v>
      </c>
      <c r="AK101">
        <v>0.48249651491733747</v>
      </c>
      <c r="AL101">
        <v>0.70070494379146009</v>
      </c>
      <c r="AM101">
        <v>0.60974255957242196</v>
      </c>
      <c r="AN101">
        <v>0.76620640234065451</v>
      </c>
      <c r="AO101">
        <v>0.41277991698838301</v>
      </c>
      <c r="AP101">
        <v>0.76620640234065451</v>
      </c>
      <c r="AQ101">
        <v>0.38479616515094373</v>
      </c>
      <c r="AR101">
        <v>0.72333031431789419</v>
      </c>
      <c r="AS101">
        <v>0.70759822617871326</v>
      </c>
      <c r="AT101">
        <v>0.70759822617871326</v>
      </c>
      <c r="AU101">
        <v>0.90570067594975434</v>
      </c>
      <c r="AV101">
        <v>0.99159624134038715</v>
      </c>
      <c r="AW101">
        <v>0.97499999999999998</v>
      </c>
      <c r="AX101">
        <v>0.97499999999999998</v>
      </c>
      <c r="AY101">
        <v>0.97499999999999998</v>
      </c>
      <c r="AZ101">
        <v>1</v>
      </c>
    </row>
    <row r="102" spans="15:52" x14ac:dyDescent="0.25">
      <c r="O102">
        <v>0.70759822617871326</v>
      </c>
      <c r="P102">
        <v>0.90570067594975434</v>
      </c>
      <c r="Q102">
        <v>0.60236463561647458</v>
      </c>
      <c r="R102">
        <v>0.60236463561647458</v>
      </c>
      <c r="S102">
        <v>0.60236463561647458</v>
      </c>
      <c r="T102">
        <v>0.80587955031675573</v>
      </c>
      <c r="U102">
        <v>0.93241401351145647</v>
      </c>
      <c r="V102">
        <v>0.93241401351145647</v>
      </c>
      <c r="W102">
        <v>0.80587955031675573</v>
      </c>
      <c r="X102">
        <v>0.80587955031675573</v>
      </c>
      <c r="Y102">
        <v>0.97499999999999998</v>
      </c>
      <c r="Z102">
        <v>0.97499999999999998</v>
      </c>
      <c r="AI102">
        <v>0.55100324103697051</v>
      </c>
      <c r="AJ102">
        <v>0.30232073843453167</v>
      </c>
      <c r="AK102">
        <v>0.45645654623161125</v>
      </c>
      <c r="AL102">
        <v>0.78733327048069146</v>
      </c>
      <c r="AM102">
        <v>0.51202934534587197</v>
      </c>
      <c r="AN102">
        <v>0.6650021559882644</v>
      </c>
      <c r="AO102">
        <v>0.33137666445676617</v>
      </c>
      <c r="AP102">
        <v>0.56550156884615088</v>
      </c>
      <c r="AQ102">
        <v>0.6164220766855939</v>
      </c>
      <c r="AR102">
        <v>0.56550156884615088</v>
      </c>
      <c r="AS102">
        <v>0.90570067594975434</v>
      </c>
      <c r="AT102">
        <v>0.90570067594975434</v>
      </c>
      <c r="AU102">
        <v>0.99159624134038715</v>
      </c>
      <c r="AV102">
        <v>0.99159624134038715</v>
      </c>
    </row>
    <row r="103" spans="15:52" x14ac:dyDescent="0.25">
      <c r="O103">
        <v>0.97499999999999998</v>
      </c>
      <c r="P103">
        <v>0.97499999999999998</v>
      </c>
      <c r="Q103">
        <v>0.97499999999999998</v>
      </c>
      <c r="R103">
        <v>0.97499999999999998</v>
      </c>
      <c r="S103">
        <v>0.97499999999999998</v>
      </c>
      <c r="T103">
        <v>0.97499999999999998</v>
      </c>
      <c r="U103">
        <v>0.97499999999999998</v>
      </c>
      <c r="V103">
        <v>0.97499999999999998</v>
      </c>
      <c r="W103">
        <v>0.97499999999999998</v>
      </c>
      <c r="X103">
        <v>0.97499999999999998</v>
      </c>
      <c r="Y103">
        <v>0.97499999999999998</v>
      </c>
      <c r="Z103">
        <v>0.97499999999999998</v>
      </c>
      <c r="AA103">
        <v>0.97499999999999998</v>
      </c>
      <c r="AB103">
        <v>0.97499999999999998</v>
      </c>
      <c r="AC103">
        <v>0.97499999999999998</v>
      </c>
      <c r="AD103">
        <v>0.97499999999999998</v>
      </c>
      <c r="AE103">
        <v>0.97499999999999998</v>
      </c>
      <c r="AF103">
        <v>0.97499999999999998</v>
      </c>
      <c r="AG103">
        <v>0.97499999999999998</v>
      </c>
      <c r="AH103">
        <v>0.97499999999999998</v>
      </c>
      <c r="AI103">
        <v>0.42151284363725283</v>
      </c>
      <c r="AJ103">
        <v>0.51094781385783339</v>
      </c>
      <c r="AK103">
        <v>0.46711280242266984</v>
      </c>
      <c r="AL103">
        <v>0.46711280242266984</v>
      </c>
      <c r="AM103">
        <v>0.55321961565964894</v>
      </c>
      <c r="AN103">
        <v>0.51094781385783339</v>
      </c>
      <c r="AO103">
        <v>0.51094781385783339</v>
      </c>
      <c r="AP103">
        <v>0.55321961565964894</v>
      </c>
      <c r="AQ103">
        <v>0.55321961565964894</v>
      </c>
      <c r="AR103">
        <v>0.51094781385783339</v>
      </c>
    </row>
    <row r="104" spans="15:52" x14ac:dyDescent="0.25">
      <c r="O104">
        <v>0.97499999999999998</v>
      </c>
      <c r="P104">
        <v>0.97499999999999998</v>
      </c>
      <c r="Q104">
        <v>0.97499999999999998</v>
      </c>
      <c r="R104">
        <v>1</v>
      </c>
      <c r="S104">
        <v>1</v>
      </c>
      <c r="T104">
        <v>1</v>
      </c>
      <c r="U104">
        <v>1</v>
      </c>
      <c r="V104">
        <v>0.97499999999999998</v>
      </c>
      <c r="W104">
        <v>1</v>
      </c>
      <c r="X104">
        <v>0.97499999999999998</v>
      </c>
      <c r="AC104">
        <v>0.97499999999999998</v>
      </c>
      <c r="AD104">
        <v>0.97499999999999998</v>
      </c>
      <c r="AE104">
        <v>0.97499999999999998</v>
      </c>
      <c r="AF104">
        <v>0.97499999999999998</v>
      </c>
      <c r="AG104">
        <v>0.97499999999999998</v>
      </c>
      <c r="AH104">
        <v>0.97499999999999998</v>
      </c>
      <c r="AI104">
        <v>0.70759822617871326</v>
      </c>
      <c r="AJ104">
        <v>0.70759822617871326</v>
      </c>
      <c r="AK104">
        <v>0.70759822617871326</v>
      </c>
      <c r="AL104">
        <v>0.99159624134038715</v>
      </c>
      <c r="AM104">
        <v>0.36342398701698064</v>
      </c>
      <c r="AN104">
        <v>0.6597936907197246</v>
      </c>
      <c r="AO104">
        <v>0.54278918227628825</v>
      </c>
      <c r="AP104">
        <v>0.471659827654622</v>
      </c>
      <c r="AQ104">
        <v>0.54278918227628825</v>
      </c>
      <c r="AR104">
        <v>0.5217511182471144</v>
      </c>
      <c r="AS104">
        <v>0.26028065419521385</v>
      </c>
      <c r="AT104">
        <v>0.6164220766855939</v>
      </c>
      <c r="AU104">
        <v>0.6164220766855939</v>
      </c>
      <c r="AV104">
        <v>0.6650021559882644</v>
      </c>
    </row>
    <row r="105" spans="15:52" x14ac:dyDescent="0.25">
      <c r="Q105">
        <v>0.841886116991581</v>
      </c>
      <c r="R105">
        <v>0.841886116991581</v>
      </c>
      <c r="S105">
        <v>0.9874208829065747</v>
      </c>
      <c r="T105">
        <v>0.841886116991581</v>
      </c>
      <c r="U105">
        <v>0.841886116991581</v>
      </c>
      <c r="V105">
        <v>0.841886116991581</v>
      </c>
      <c r="W105">
        <v>0.9874208829065747</v>
      </c>
      <c r="X105">
        <v>0.841886116991581</v>
      </c>
      <c r="Y105">
        <v>0.70759822617871326</v>
      </c>
      <c r="Z105">
        <v>0.90570067594975434</v>
      </c>
      <c r="AA105">
        <v>0.97499999999999998</v>
      </c>
      <c r="AB105">
        <v>0.97499999999999998</v>
      </c>
      <c r="AC105">
        <v>0.97499999999999998</v>
      </c>
      <c r="AD105">
        <v>0.97499999999999998</v>
      </c>
      <c r="AE105">
        <v>0.97499999999999998</v>
      </c>
      <c r="AF105">
        <v>1</v>
      </c>
      <c r="AG105">
        <v>0.97499999999999998</v>
      </c>
      <c r="AH105">
        <v>0.97499999999999998</v>
      </c>
      <c r="AI105">
        <v>0.841886116991581</v>
      </c>
      <c r="AJ105">
        <v>0.841886116991581</v>
      </c>
      <c r="AK105">
        <v>0.841886116991581</v>
      </c>
      <c r="AL105">
        <v>0.9874208829065747</v>
      </c>
      <c r="AM105">
        <v>0.31972435234206253</v>
      </c>
      <c r="AN105">
        <v>0.34107136694926732</v>
      </c>
      <c r="AO105">
        <v>0.2065853250050107</v>
      </c>
      <c r="AP105">
        <v>0.34107136694926732</v>
      </c>
      <c r="AQ105">
        <v>0.33115735125292867</v>
      </c>
      <c r="AR105">
        <v>0.34107136694926732</v>
      </c>
      <c r="AS105">
        <v>0.28587628673155896</v>
      </c>
      <c r="AT105">
        <v>0.48765248772158909</v>
      </c>
      <c r="AU105">
        <v>0.5679395649344352</v>
      </c>
      <c r="AV105">
        <v>0.59658117709520742</v>
      </c>
    </row>
    <row r="106" spans="15:52" x14ac:dyDescent="0.25">
      <c r="Q106">
        <v>0.70759822617871326</v>
      </c>
      <c r="R106">
        <v>0.90570067594975434</v>
      </c>
      <c r="S106">
        <v>0.70759822617871326</v>
      </c>
      <c r="T106">
        <v>0.70759822617871326</v>
      </c>
      <c r="U106">
        <v>0.70759822617871326</v>
      </c>
      <c r="V106">
        <v>0.70759822617871326</v>
      </c>
      <c r="W106">
        <v>0.70759822617871326</v>
      </c>
      <c r="X106">
        <v>0.70759822617871326</v>
      </c>
      <c r="Y106">
        <v>0.70759822617871326</v>
      </c>
      <c r="Z106">
        <v>0.90570067594975434</v>
      </c>
      <c r="AC106">
        <v>0.97499999999999998</v>
      </c>
      <c r="AD106">
        <v>0.97499999999999998</v>
      </c>
      <c r="AE106">
        <v>0.97499999999999998</v>
      </c>
      <c r="AF106">
        <v>0.97499999999999998</v>
      </c>
      <c r="AG106">
        <v>0.97499999999999998</v>
      </c>
      <c r="AH106">
        <v>0.97499999999999998</v>
      </c>
      <c r="AI106">
        <v>0.97499999999999998</v>
      </c>
      <c r="AJ106">
        <v>0.97499999999999998</v>
      </c>
      <c r="AK106">
        <v>0.97499999999999998</v>
      </c>
      <c r="AL106">
        <v>0.97499999999999998</v>
      </c>
      <c r="AM106">
        <v>0.34712043860867192</v>
      </c>
      <c r="AN106">
        <v>0.47637276573648091</v>
      </c>
      <c r="AO106">
        <v>0.18530196813785227</v>
      </c>
      <c r="AP106">
        <v>0.41417749139477378</v>
      </c>
      <c r="AQ106">
        <v>0.34712043860867192</v>
      </c>
      <c r="AR106">
        <v>0.53480196558305604</v>
      </c>
      <c r="AS106">
        <v>0.41417749139477378</v>
      </c>
      <c r="AT106">
        <v>0.53480196558305604</v>
      </c>
      <c r="AU106">
        <v>0.59007476182792562</v>
      </c>
      <c r="AV106">
        <v>0.64254879410693722</v>
      </c>
    </row>
    <row r="107" spans="15:52" x14ac:dyDescent="0.25">
      <c r="Q107">
        <v>0.70759822617871326</v>
      </c>
      <c r="R107">
        <v>0.70759822617871326</v>
      </c>
      <c r="S107">
        <v>0.99159624134038715</v>
      </c>
      <c r="T107">
        <v>0.70759822617871326</v>
      </c>
      <c r="U107">
        <v>0.70759822617871326</v>
      </c>
      <c r="V107">
        <v>0.99159624134038715</v>
      </c>
      <c r="W107">
        <v>0.70759822617871326</v>
      </c>
      <c r="X107">
        <v>0.70759822617871326</v>
      </c>
      <c r="Y107">
        <v>0.90570067594975434</v>
      </c>
      <c r="Z107">
        <v>0.90570067594975434</v>
      </c>
      <c r="AM107">
        <v>0.42151284363725283</v>
      </c>
      <c r="AN107">
        <v>0.37384171348868245</v>
      </c>
      <c r="AO107">
        <v>0.42151284363725283</v>
      </c>
      <c r="AP107">
        <v>0.32361135818883335</v>
      </c>
      <c r="AQ107">
        <v>0.55321961565964894</v>
      </c>
      <c r="AR107">
        <v>0.46711280242266984</v>
      </c>
      <c r="AS107">
        <v>0.42151284363725283</v>
      </c>
      <c r="AT107">
        <v>0.63356935434363759</v>
      </c>
      <c r="AU107">
        <v>0.5940636159920567</v>
      </c>
      <c r="AV107">
        <v>0.55321961565964894</v>
      </c>
    </row>
    <row r="108" spans="15:52" x14ac:dyDescent="0.25">
      <c r="O108">
        <v>1</v>
      </c>
      <c r="P108">
        <v>0.97499999999999998</v>
      </c>
      <c r="Q108">
        <v>1</v>
      </c>
      <c r="R108">
        <v>0.97499999999999998</v>
      </c>
      <c r="S108">
        <v>1</v>
      </c>
      <c r="T108">
        <v>0.97499999999999998</v>
      </c>
      <c r="U108">
        <v>1</v>
      </c>
      <c r="V108">
        <v>1</v>
      </c>
      <c r="W108">
        <v>0.97499999999999998</v>
      </c>
      <c r="X108">
        <v>0.97499999999999998</v>
      </c>
      <c r="AM108">
        <v>0.26028065419521385</v>
      </c>
      <c r="AN108">
        <v>0.39578455126667444</v>
      </c>
      <c r="AO108">
        <v>0.26028065419521385</v>
      </c>
      <c r="AP108">
        <v>0.26028065419521385</v>
      </c>
      <c r="AQ108">
        <v>0.17646691180696539</v>
      </c>
      <c r="AR108">
        <v>0.33137666445676617</v>
      </c>
      <c r="AS108">
        <v>0.39578455126667444</v>
      </c>
      <c r="AT108">
        <v>0.56550156884615088</v>
      </c>
      <c r="AU108">
        <v>0.6164220766855939</v>
      </c>
      <c r="AV108">
        <v>0.75552531053380445</v>
      </c>
    </row>
    <row r="109" spans="15:52" x14ac:dyDescent="0.25">
      <c r="O109">
        <v>0.97499999999999998</v>
      </c>
      <c r="P109">
        <v>0.97499999999999998</v>
      </c>
      <c r="Q109">
        <v>0.97499999999999998</v>
      </c>
      <c r="R109">
        <v>0.97499999999999998</v>
      </c>
      <c r="S109">
        <v>1</v>
      </c>
      <c r="T109">
        <v>0.97499999999999998</v>
      </c>
      <c r="U109">
        <v>0.97499999999999998</v>
      </c>
      <c r="V109">
        <v>0.97499999999999998</v>
      </c>
      <c r="W109">
        <v>0.97499999999999998</v>
      </c>
      <c r="X109">
        <v>0.97499999999999998</v>
      </c>
      <c r="Y109">
        <v>0.97499999999999998</v>
      </c>
      <c r="Z109">
        <v>0.97499999999999998</v>
      </c>
      <c r="AA109">
        <v>0.97499999999999998</v>
      </c>
      <c r="AB109">
        <v>0.97499999999999998</v>
      </c>
      <c r="AC109">
        <v>0.97499999999999998</v>
      </c>
      <c r="AD109">
        <v>0.97499999999999998</v>
      </c>
      <c r="AE109">
        <v>0.97499999999999998</v>
      </c>
      <c r="AF109">
        <v>0.97499999999999998</v>
      </c>
      <c r="AG109">
        <v>0.97499999999999998</v>
      </c>
      <c r="AH109">
        <v>0.97499999999999998</v>
      </c>
      <c r="AM109">
        <v>0.31698271401908196</v>
      </c>
      <c r="AN109">
        <v>0.49104587170795799</v>
      </c>
      <c r="AO109">
        <v>0.43661400299666875</v>
      </c>
      <c r="AP109">
        <v>0.54278918227628825</v>
      </c>
      <c r="AQ109">
        <v>0.43661400299666875</v>
      </c>
      <c r="AR109">
        <v>0.49104587170795799</v>
      </c>
      <c r="AS109">
        <v>0.49104587170795799</v>
      </c>
      <c r="AT109">
        <v>0.63945741269251055</v>
      </c>
      <c r="AU109">
        <v>0.49104587170795799</v>
      </c>
      <c r="AV109">
        <v>0.54278918227628825</v>
      </c>
    </row>
    <row r="110" spans="15:52" x14ac:dyDescent="0.25">
      <c r="AM110">
        <v>0.6164220766855939</v>
      </c>
      <c r="AN110">
        <v>0.33137666445676617</v>
      </c>
      <c r="AO110">
        <v>0.33137666445676617</v>
      </c>
      <c r="AP110">
        <v>0.45565308189150588</v>
      </c>
      <c r="AQ110">
        <v>0.37892682654531429</v>
      </c>
      <c r="AR110">
        <v>0.6597936907197246</v>
      </c>
      <c r="AS110">
        <v>0.5217511182471144</v>
      </c>
      <c r="AT110">
        <v>0.56967548290412484</v>
      </c>
      <c r="AU110">
        <v>0.56967548290412484</v>
      </c>
      <c r="AV110">
        <v>0.74286937359359317</v>
      </c>
      <c r="AW110">
        <v>0.841886116991581</v>
      </c>
      <c r="AX110">
        <v>0.9874208829065747</v>
      </c>
      <c r="AY110">
        <v>0.841886116991581</v>
      </c>
      <c r="AZ110">
        <v>0.9874208829065747</v>
      </c>
    </row>
    <row r="111" spans="15:52" x14ac:dyDescent="0.25">
      <c r="Q111">
        <v>0.9874208829065747</v>
      </c>
      <c r="R111">
        <v>0.841886116991581</v>
      </c>
      <c r="S111">
        <v>0.841886116991581</v>
      </c>
      <c r="T111">
        <v>0.841886116991581</v>
      </c>
      <c r="U111">
        <v>0.841886116991581</v>
      </c>
      <c r="V111">
        <v>0.841886116991581</v>
      </c>
      <c r="W111">
        <v>0.841886116991581</v>
      </c>
      <c r="X111">
        <v>0.9874208829065747</v>
      </c>
      <c r="Y111">
        <v>0.90570067594975434</v>
      </c>
      <c r="Z111">
        <v>0.70759822617871326</v>
      </c>
      <c r="AA111">
        <v>0.97499999999999998</v>
      </c>
      <c r="AB111">
        <v>0.97499999999999998</v>
      </c>
      <c r="AC111">
        <v>1</v>
      </c>
      <c r="AD111">
        <v>0.97499999999999998</v>
      </c>
      <c r="AE111">
        <v>1</v>
      </c>
      <c r="AF111">
        <v>0.97499999999999998</v>
      </c>
      <c r="AG111">
        <v>1</v>
      </c>
      <c r="AH111">
        <v>1</v>
      </c>
      <c r="AM111">
        <v>0.58103525718366189</v>
      </c>
      <c r="AN111">
        <v>0.58103525718366189</v>
      </c>
      <c r="AO111">
        <v>0.23163576165011646</v>
      </c>
      <c r="AP111">
        <v>0.33868448993182154</v>
      </c>
      <c r="AQ111">
        <v>0.50797567704847157</v>
      </c>
      <c r="AR111">
        <v>0.50797567704847157</v>
      </c>
      <c r="AS111">
        <v>0.50797567704847157</v>
      </c>
      <c r="AT111">
        <v>0.42812916090969866</v>
      </c>
      <c r="AU111">
        <v>0.64861988938400916</v>
      </c>
      <c r="AV111">
        <v>0.64861988938400916</v>
      </c>
    </row>
    <row r="112" spans="15:52" x14ac:dyDescent="0.25">
      <c r="AM112">
        <v>0.45645654623161125</v>
      </c>
      <c r="AN112">
        <v>0.38347623684926324</v>
      </c>
      <c r="AO112">
        <v>0.52377081989612773</v>
      </c>
      <c r="AP112">
        <v>0.52377081989612773</v>
      </c>
      <c r="AQ112">
        <v>0.39578455126667444</v>
      </c>
      <c r="AR112">
        <v>0.39578455126667444</v>
      </c>
      <c r="AS112">
        <v>0.39578455126667444</v>
      </c>
      <c r="AT112">
        <v>0.59007476182792562</v>
      </c>
      <c r="AU112">
        <v>0.56550156884615088</v>
      </c>
      <c r="AV112">
        <v>0.6164220766855939</v>
      </c>
      <c r="AW112">
        <v>0.99159624134038715</v>
      </c>
      <c r="AX112">
        <v>0.99159624134038715</v>
      </c>
      <c r="AY112">
        <v>0.70759822617871326</v>
      </c>
      <c r="AZ112">
        <v>0.90570067594975434</v>
      </c>
    </row>
    <row r="113" spans="15:54" x14ac:dyDescent="0.25">
      <c r="Y113">
        <v>0.97499999999999998</v>
      </c>
      <c r="Z113">
        <v>0.97499999999999998</v>
      </c>
      <c r="AA113">
        <v>0.97499999999999998</v>
      </c>
      <c r="AB113">
        <v>1</v>
      </c>
      <c r="AC113">
        <v>1</v>
      </c>
      <c r="AD113">
        <v>0.97499999999999998</v>
      </c>
      <c r="AE113">
        <v>1</v>
      </c>
      <c r="AF113">
        <v>0.97499999999999998</v>
      </c>
      <c r="AG113">
        <v>1</v>
      </c>
      <c r="AH113">
        <v>1</v>
      </c>
      <c r="AM113">
        <v>0.53813153923404133</v>
      </c>
      <c r="AN113">
        <v>0.61426166175070573</v>
      </c>
      <c r="AO113">
        <v>0.36029743526787739</v>
      </c>
      <c r="AP113">
        <v>0.61426166175070573</v>
      </c>
      <c r="AQ113">
        <v>0.42812916090969866</v>
      </c>
      <c r="AR113">
        <v>0.42812916090969866</v>
      </c>
      <c r="AS113">
        <v>0.42812916090969866</v>
      </c>
      <c r="AT113">
        <v>0.76963945855193838</v>
      </c>
      <c r="AU113">
        <v>0.50797567704847157</v>
      </c>
      <c r="AV113">
        <v>0.82338891001788195</v>
      </c>
      <c r="AW113">
        <v>0.97499999999999998</v>
      </c>
      <c r="AX113">
        <v>0.97499999999999998</v>
      </c>
      <c r="AY113">
        <v>0.97499999999999998</v>
      </c>
      <c r="AZ113">
        <v>1</v>
      </c>
    </row>
    <row r="114" spans="15:54" x14ac:dyDescent="0.25">
      <c r="Y114">
        <v>0.97499999999999998</v>
      </c>
      <c r="Z114">
        <v>1</v>
      </c>
      <c r="AA114">
        <v>1</v>
      </c>
      <c r="AB114">
        <v>0.97499999999999998</v>
      </c>
      <c r="AC114">
        <v>1</v>
      </c>
      <c r="AD114">
        <v>0.97499999999999998</v>
      </c>
      <c r="AE114">
        <v>0.97499999999999998</v>
      </c>
      <c r="AF114">
        <v>0.97499999999999998</v>
      </c>
      <c r="AG114">
        <v>0.97499999999999998</v>
      </c>
      <c r="AH114">
        <v>0.97499999999999998</v>
      </c>
      <c r="AM114">
        <v>0.44501611702819499</v>
      </c>
      <c r="AN114">
        <v>0.44501611702819499</v>
      </c>
      <c r="AO114">
        <v>0.30849710781876072</v>
      </c>
      <c r="AP114">
        <v>0.44501611702819499</v>
      </c>
      <c r="AQ114">
        <v>0.48413774868596793</v>
      </c>
      <c r="AR114">
        <v>0.48413774868596793</v>
      </c>
      <c r="AS114">
        <v>0.57185846187818878</v>
      </c>
      <c r="AT114">
        <v>0.38479616515094373</v>
      </c>
      <c r="AU114">
        <v>0.57185846187818878</v>
      </c>
      <c r="AV114">
        <v>0.72333031431789419</v>
      </c>
      <c r="AW114">
        <v>0.9874208829065747</v>
      </c>
      <c r="AX114">
        <v>0.9874208829065747</v>
      </c>
      <c r="AY114">
        <v>0.841886116991581</v>
      </c>
      <c r="AZ114">
        <v>0.9874208829065747</v>
      </c>
    </row>
    <row r="115" spans="15:54" x14ac:dyDescent="0.25">
      <c r="O115">
        <v>0.97499999999999998</v>
      </c>
      <c r="P115">
        <v>0.97499999999999998</v>
      </c>
      <c r="Q115">
        <v>0.97499999999999998</v>
      </c>
      <c r="R115">
        <v>0.97499999999999998</v>
      </c>
      <c r="S115">
        <v>0.97499999999999998</v>
      </c>
      <c r="T115">
        <v>0.841886116991581</v>
      </c>
      <c r="U115">
        <v>0.9874208829065747</v>
      </c>
      <c r="V115">
        <v>0.9874208829065747</v>
      </c>
      <c r="W115">
        <v>0.9874208829065747</v>
      </c>
      <c r="X115">
        <v>0.9874208829065747</v>
      </c>
      <c r="Y115">
        <v>0.841886116991581</v>
      </c>
      <c r="Z115">
        <v>0.841886116991581</v>
      </c>
      <c r="AA115">
        <v>1</v>
      </c>
      <c r="AB115">
        <v>1</v>
      </c>
      <c r="AC115">
        <v>0.9874208829065747</v>
      </c>
      <c r="AD115">
        <v>0.97499999999999998</v>
      </c>
      <c r="AE115">
        <v>0.97499999999999998</v>
      </c>
      <c r="AF115">
        <v>1</v>
      </c>
      <c r="AG115">
        <v>0.97499999999999998</v>
      </c>
      <c r="AH115">
        <v>0.97499999999999998</v>
      </c>
      <c r="AM115">
        <v>0.33588913753712069</v>
      </c>
      <c r="AN115">
        <v>0.43703072623681427</v>
      </c>
      <c r="AO115">
        <v>0.21948660745348048</v>
      </c>
      <c r="AP115">
        <v>0.34912209725740828</v>
      </c>
      <c r="AQ115">
        <v>0.31219030728623531</v>
      </c>
      <c r="AR115">
        <v>0.203516913922414</v>
      </c>
      <c r="AS115">
        <v>0.26030584210521424</v>
      </c>
      <c r="AT115">
        <v>0.31219030728623531</v>
      </c>
      <c r="AU115">
        <v>0.49387682180625614</v>
      </c>
      <c r="AV115">
        <v>0.61334650374316002</v>
      </c>
      <c r="AW115">
        <v>0.841886116991581</v>
      </c>
      <c r="AX115">
        <v>0.841886116991581</v>
      </c>
      <c r="AY115">
        <v>0.841886116991581</v>
      </c>
      <c r="AZ115">
        <v>0.9874208829065747</v>
      </c>
    </row>
    <row r="116" spans="15:54" x14ac:dyDescent="0.25">
      <c r="AC116">
        <v>1</v>
      </c>
      <c r="AD116">
        <v>0.9874208829065747</v>
      </c>
      <c r="AE116">
        <v>0.841886116991581</v>
      </c>
      <c r="AF116">
        <v>0.9874208829065747</v>
      </c>
      <c r="AG116">
        <v>0.9874208829065747</v>
      </c>
      <c r="AH116">
        <v>1</v>
      </c>
      <c r="AI116">
        <v>0.841886116991581</v>
      </c>
      <c r="AJ116">
        <v>0.841886116991581</v>
      </c>
      <c r="AK116">
        <v>0.841886116991581</v>
      </c>
      <c r="AL116">
        <v>1</v>
      </c>
      <c r="AQ116">
        <v>0.55609546230764106</v>
      </c>
      <c r="AR116">
        <v>0.44501611702819499</v>
      </c>
      <c r="AS116">
        <v>0.44501611702819499</v>
      </c>
      <c r="AT116">
        <v>0.65245285005999687</v>
      </c>
      <c r="AU116">
        <v>0.55609546230764106</v>
      </c>
      <c r="AV116">
        <v>0.87844774188017194</v>
      </c>
      <c r="AW116">
        <v>0.65245285005999687</v>
      </c>
      <c r="AX116">
        <v>0.55609546230764106</v>
      </c>
      <c r="AY116">
        <v>0.44501611702819499</v>
      </c>
      <c r="AZ116">
        <v>0.65245285005999687</v>
      </c>
    </row>
    <row r="117" spans="15:54" x14ac:dyDescent="0.25">
      <c r="Q117">
        <v>0.97499999999999998</v>
      </c>
      <c r="R117">
        <v>0.97499999999999998</v>
      </c>
      <c r="S117">
        <v>0.97499999999999998</v>
      </c>
      <c r="T117">
        <v>0.97499999999999998</v>
      </c>
      <c r="U117">
        <v>0.97499999999999998</v>
      </c>
      <c r="V117">
        <v>0.97499999999999998</v>
      </c>
      <c r="W117">
        <v>0.97499999999999998</v>
      </c>
      <c r="X117">
        <v>1</v>
      </c>
      <c r="Y117">
        <v>0.97499999999999998</v>
      </c>
      <c r="Z117">
        <v>0.97499999999999998</v>
      </c>
      <c r="AQ117">
        <v>0.2983526668395764</v>
      </c>
      <c r="AR117">
        <v>0.23663739987609977</v>
      </c>
      <c r="AS117">
        <v>0.23663739987609977</v>
      </c>
      <c r="AT117">
        <v>0.47569139154168472</v>
      </c>
      <c r="AU117">
        <v>0.75135001341225571</v>
      </c>
      <c r="AV117">
        <v>0.772737277518174</v>
      </c>
      <c r="AW117">
        <v>0.36464424069511869</v>
      </c>
      <c r="AX117">
        <v>0.63871986473593712</v>
      </c>
      <c r="AY117">
        <v>0.4119619801514296</v>
      </c>
      <c r="AZ117">
        <v>0.63871986473593712</v>
      </c>
    </row>
    <row r="118" spans="15:54" x14ac:dyDescent="0.25">
      <c r="AQ118">
        <v>0.49387682180625614</v>
      </c>
      <c r="AR118">
        <v>0.36082845445927214</v>
      </c>
      <c r="AS118">
        <v>0.49387682180625614</v>
      </c>
      <c r="AT118">
        <v>0.57479365044615083</v>
      </c>
      <c r="AU118">
        <v>0.68694295554296847</v>
      </c>
      <c r="AV118">
        <v>0.57479365044615083</v>
      </c>
      <c r="AW118">
        <v>0.45128801781668582</v>
      </c>
      <c r="AX118">
        <v>0.61334650374316002</v>
      </c>
      <c r="AY118">
        <v>0.49387682180625614</v>
      </c>
      <c r="AZ118">
        <v>0.67179192430482271</v>
      </c>
    </row>
    <row r="119" spans="15:54" x14ac:dyDescent="0.25">
      <c r="AQ119">
        <v>0.42812916090969866</v>
      </c>
      <c r="AR119">
        <v>0.33868448993182154</v>
      </c>
      <c r="AS119">
        <v>0.42812916090969866</v>
      </c>
      <c r="AT119">
        <v>0.58103525718366189</v>
      </c>
      <c r="AU119">
        <v>0.7113905999616934</v>
      </c>
      <c r="AV119">
        <v>0.8724015701408403</v>
      </c>
      <c r="AW119">
        <v>0.23163576165011646</v>
      </c>
      <c r="AX119">
        <v>0.64861988938400916</v>
      </c>
      <c r="AY119">
        <v>0.50797567704847157</v>
      </c>
      <c r="AZ119">
        <v>0.8724015701408403</v>
      </c>
    </row>
    <row r="120" spans="15:54" x14ac:dyDescent="0.25">
      <c r="Y120">
        <v>0.97499999999999998</v>
      </c>
      <c r="Z120">
        <v>0.97499999999999998</v>
      </c>
      <c r="AA120">
        <v>0.97499999999999998</v>
      </c>
      <c r="AB120">
        <v>0.97499999999999998</v>
      </c>
      <c r="AC120">
        <v>0.97499999999999998</v>
      </c>
      <c r="AD120">
        <v>0.97499999999999998</v>
      </c>
      <c r="AE120">
        <v>0.97499999999999998</v>
      </c>
      <c r="AF120">
        <v>0.97499999999999998</v>
      </c>
      <c r="AG120">
        <v>0.97499999999999998</v>
      </c>
      <c r="AH120">
        <v>0.97499999999999998</v>
      </c>
      <c r="AQ120">
        <v>0.42812916090969866</v>
      </c>
      <c r="AR120">
        <v>0.42812916090969866</v>
      </c>
      <c r="AS120">
        <v>0.23163576165011646</v>
      </c>
      <c r="AT120">
        <v>0.42812916090969866</v>
      </c>
      <c r="AU120">
        <v>0.64861988938400916</v>
      </c>
      <c r="AV120">
        <v>0.91611068169287257</v>
      </c>
      <c r="AW120">
        <v>0.23163576165011646</v>
      </c>
      <c r="AX120">
        <v>0.7113905999616934</v>
      </c>
      <c r="AY120">
        <v>0.53813153923404133</v>
      </c>
      <c r="AZ120">
        <v>0.82338891001788195</v>
      </c>
    </row>
    <row r="121" spans="15:54" x14ac:dyDescent="0.25">
      <c r="T121">
        <v>0.97499999999999998</v>
      </c>
      <c r="U121">
        <v>0.97499999999999998</v>
      </c>
      <c r="V121">
        <v>0.97499999999999998</v>
      </c>
      <c r="W121">
        <v>0.97499999999999998</v>
      </c>
      <c r="X121">
        <v>0.97499999999999998</v>
      </c>
      <c r="Y121">
        <v>0.97499999999999998</v>
      </c>
      <c r="Z121">
        <v>0.97499999999999998</v>
      </c>
      <c r="AA121">
        <v>1</v>
      </c>
      <c r="AB121">
        <v>0.97499999999999998</v>
      </c>
      <c r="AC121">
        <v>1</v>
      </c>
      <c r="AQ121">
        <v>0.53480196558305604</v>
      </c>
      <c r="AR121">
        <v>0.51202934534587197</v>
      </c>
      <c r="AS121">
        <v>0.6164220766855939</v>
      </c>
      <c r="AT121">
        <v>0.45565308189150588</v>
      </c>
      <c r="AU121">
        <v>0.45565308189150588</v>
      </c>
      <c r="AV121">
        <v>0.61671633655659708</v>
      </c>
      <c r="AW121">
        <v>0.56550156884615088</v>
      </c>
      <c r="AX121">
        <v>0.75552531053380445</v>
      </c>
      <c r="AY121">
        <v>0.51202934534587197</v>
      </c>
      <c r="AZ121">
        <v>0.75552531053380445</v>
      </c>
    </row>
    <row r="122" spans="15:54" x14ac:dyDescent="0.25">
      <c r="AQ122">
        <v>0.28491415291815436</v>
      </c>
      <c r="AR122">
        <v>0.60974255957242196</v>
      </c>
      <c r="AS122">
        <v>0.60974255957242196</v>
      </c>
      <c r="AT122">
        <v>0.51775585236017196</v>
      </c>
      <c r="AU122">
        <v>0.76620640234065451</v>
      </c>
      <c r="AV122">
        <v>0.69209528498832373</v>
      </c>
      <c r="AW122">
        <v>0.41277991698838301</v>
      </c>
      <c r="AX122">
        <v>0.83251190593629243</v>
      </c>
      <c r="AY122">
        <v>0.83251190593629243</v>
      </c>
      <c r="AZ122">
        <v>0.83251190593629243</v>
      </c>
    </row>
    <row r="123" spans="15:54" x14ac:dyDescent="0.25">
      <c r="AQ123">
        <v>0.40460269660337245</v>
      </c>
      <c r="AR123">
        <v>0.48089113380685244</v>
      </c>
      <c r="AS123">
        <v>0.43431787284428358</v>
      </c>
      <c r="AT123">
        <v>0.43431787284428358</v>
      </c>
      <c r="AU123">
        <v>0.77016731273400918</v>
      </c>
      <c r="AV123">
        <v>0.61671633655659708</v>
      </c>
      <c r="AW123">
        <v>0.2868893966672208</v>
      </c>
      <c r="AX123">
        <v>0.61671633655659708</v>
      </c>
      <c r="AY123">
        <v>0.38347623684926324</v>
      </c>
      <c r="AZ123">
        <v>0.49899327320458031</v>
      </c>
      <c r="BA123">
        <v>0.841886116991581</v>
      </c>
      <c r="BB123">
        <v>0.841886116991581</v>
      </c>
    </row>
    <row r="124" spans="15:54" x14ac:dyDescent="0.25">
      <c r="AQ124">
        <v>0.30849710781876072</v>
      </c>
      <c r="AR124">
        <v>0.30849710781876072</v>
      </c>
      <c r="AS124">
        <v>0.65245285005999687</v>
      </c>
      <c r="AT124">
        <v>0.55609546230764106</v>
      </c>
      <c r="AU124">
        <v>0.81291397155260103</v>
      </c>
      <c r="AV124">
        <v>0.73762192339305432</v>
      </c>
      <c r="AW124">
        <v>0.44501611702819499</v>
      </c>
      <c r="AX124">
        <v>0.65245285005999687</v>
      </c>
      <c r="AY124">
        <v>0.65245285005999687</v>
      </c>
      <c r="AZ124">
        <v>0.73762192339305432</v>
      </c>
    </row>
    <row r="125" spans="15:54" x14ac:dyDescent="0.25">
      <c r="AQ125">
        <v>0.51775585236017196</v>
      </c>
      <c r="AR125">
        <v>0.60974255957242196</v>
      </c>
      <c r="AS125">
        <v>0.41277991698838301</v>
      </c>
      <c r="AT125">
        <v>0.28491415291815436</v>
      </c>
      <c r="AU125">
        <v>0.76620640234065451</v>
      </c>
      <c r="AV125">
        <v>0.69209528498832373</v>
      </c>
      <c r="AW125">
        <v>0.28491415291815436</v>
      </c>
      <c r="AX125">
        <v>0.76620640234065451</v>
      </c>
      <c r="AY125">
        <v>0.41277991698838301</v>
      </c>
      <c r="AZ125">
        <v>0.76620640234065451</v>
      </c>
    </row>
    <row r="126" spans="15:54" x14ac:dyDescent="0.25">
      <c r="AQ126">
        <v>0.81594843235991643</v>
      </c>
      <c r="AR126">
        <v>0.7095791362626569</v>
      </c>
      <c r="AS126">
        <v>0.57872319704319519</v>
      </c>
      <c r="AT126">
        <v>0.57872319704319519</v>
      </c>
      <c r="AU126">
        <v>0.57872319704319519</v>
      </c>
      <c r="AV126">
        <v>0.7095791362626569</v>
      </c>
      <c r="AW126">
        <v>0.40961639722500343</v>
      </c>
      <c r="AX126">
        <v>0.7095791362626569</v>
      </c>
      <c r="AY126">
        <v>0.7095791362626569</v>
      </c>
      <c r="AZ126">
        <v>0.96330743382391582</v>
      </c>
    </row>
    <row r="127" spans="15:54" x14ac:dyDescent="0.25">
      <c r="AQ127">
        <v>0.36941664755281922</v>
      </c>
      <c r="AR127">
        <v>0.52650967087520595</v>
      </c>
      <c r="AS127">
        <v>0.52650967087520595</v>
      </c>
      <c r="AT127">
        <v>0.75513678363344905</v>
      </c>
      <c r="AU127">
        <v>0.91476658586274517</v>
      </c>
      <c r="AV127">
        <v>0.81594843235991643</v>
      </c>
      <c r="AW127">
        <v>0.52650967087520595</v>
      </c>
      <c r="AX127">
        <v>0.57872319704319519</v>
      </c>
      <c r="AY127">
        <v>0.52650967087520595</v>
      </c>
      <c r="AZ127">
        <v>0.65085579441282437</v>
      </c>
    </row>
    <row r="128" spans="15:54" x14ac:dyDescent="0.25">
      <c r="AQ128">
        <v>1</v>
      </c>
      <c r="AR128">
        <v>0.97499999999999998</v>
      </c>
      <c r="AS128">
        <v>0.65085579441282437</v>
      </c>
      <c r="AT128">
        <v>0.52650967087520595</v>
      </c>
      <c r="AU128">
        <v>0.52650967087520595</v>
      </c>
      <c r="AV128">
        <v>0.75513678363344905</v>
      </c>
      <c r="AW128">
        <v>0.36941664755281922</v>
      </c>
      <c r="AX128">
        <v>0.65085579441282437</v>
      </c>
      <c r="AY128">
        <v>0.36941664755281922</v>
      </c>
      <c r="AZ128">
        <v>0.75513678363344905</v>
      </c>
      <c r="BA128">
        <v>0.7095791362626569</v>
      </c>
      <c r="BB128">
        <v>0.40961639722500343</v>
      </c>
    </row>
    <row r="129" spans="1:54" x14ac:dyDescent="0.25">
      <c r="AS129">
        <v>0.51789643644574124</v>
      </c>
      <c r="AT129">
        <v>0.30154040010756811</v>
      </c>
      <c r="AU129">
        <v>0.66629178152470825</v>
      </c>
      <c r="AV129">
        <v>0.59429246470140829</v>
      </c>
      <c r="AW129">
        <v>0.203516913922414</v>
      </c>
      <c r="AX129">
        <v>0.43647509694138664</v>
      </c>
      <c r="AY129">
        <v>0.51789643644574124</v>
      </c>
      <c r="AZ129">
        <v>0.66629178152470825</v>
      </c>
      <c r="BA129">
        <v>0.7977397563449804</v>
      </c>
      <c r="BB129">
        <v>0.59429246470140829</v>
      </c>
    </row>
    <row r="130" spans="1:54" x14ac:dyDescent="0.25">
      <c r="AS130">
        <v>0.38347623684926324</v>
      </c>
      <c r="AT130">
        <v>0.20590721420782265</v>
      </c>
      <c r="AU130">
        <v>0.45645654623161125</v>
      </c>
      <c r="AV130">
        <v>0.64565390569792225</v>
      </c>
      <c r="AW130">
        <v>0.30232073843453167</v>
      </c>
      <c r="AX130">
        <v>0.5866206364513582</v>
      </c>
      <c r="AY130">
        <v>0.38347623684926324</v>
      </c>
      <c r="AZ130">
        <v>0.52377081989612773</v>
      </c>
      <c r="BA130">
        <v>0.75348988850942522</v>
      </c>
      <c r="BB130">
        <v>0.5866206364513582</v>
      </c>
    </row>
    <row r="131" spans="1:54" x14ac:dyDescent="0.25">
      <c r="AS131">
        <v>0.5866206364513582</v>
      </c>
      <c r="AT131">
        <v>0.38347623684926324</v>
      </c>
      <c r="AU131">
        <v>0.52377081989612773</v>
      </c>
      <c r="AV131">
        <v>0.38347623684926324</v>
      </c>
      <c r="AW131">
        <v>0.38347623684926324</v>
      </c>
      <c r="AX131">
        <v>0.5866206364513582</v>
      </c>
      <c r="AY131">
        <v>0.38347623684926324</v>
      </c>
      <c r="AZ131">
        <v>0.48089113380685244</v>
      </c>
      <c r="BA131">
        <v>0.5866206364513582</v>
      </c>
      <c r="BB131">
        <v>0.38347623684926324</v>
      </c>
    </row>
    <row r="132" spans="1:54" x14ac:dyDescent="0.25">
      <c r="AS132">
        <v>0.77722190449648831</v>
      </c>
      <c r="AT132">
        <v>0.45925812643990049</v>
      </c>
      <c r="AU132">
        <v>0.77722190449648831</v>
      </c>
      <c r="AV132">
        <v>0.77722190449648831</v>
      </c>
      <c r="AW132">
        <v>0.64123457899767455</v>
      </c>
      <c r="AX132">
        <v>0.85336720036532743</v>
      </c>
      <c r="AY132">
        <v>0.64123457899767455</v>
      </c>
      <c r="AZ132">
        <v>0.77722190449648831</v>
      </c>
      <c r="BA132">
        <v>0.77722190449648831</v>
      </c>
      <c r="BB132">
        <v>0.77722190449648831</v>
      </c>
    </row>
    <row r="133" spans="1:54" x14ac:dyDescent="0.25">
      <c r="AS133">
        <v>0.93241401351145647</v>
      </c>
      <c r="AT133">
        <v>0.60236463561647458</v>
      </c>
      <c r="AU133">
        <v>0.80587955031675573</v>
      </c>
      <c r="AV133">
        <v>0.93241401351145647</v>
      </c>
      <c r="AW133">
        <v>0.80587955031675573</v>
      </c>
      <c r="AX133">
        <v>0.80587955031675573</v>
      </c>
      <c r="AY133">
        <v>0.80587955031675573</v>
      </c>
      <c r="AZ133">
        <v>0.93241401351145647</v>
      </c>
      <c r="BA133">
        <v>0.93241401351145647</v>
      </c>
      <c r="BB133">
        <v>0.93241401351145647</v>
      </c>
    </row>
    <row r="134" spans="1:54" x14ac:dyDescent="0.25">
      <c r="AS134">
        <v>0.52182375010498139</v>
      </c>
      <c r="AT134">
        <v>0.52182375010498139</v>
      </c>
      <c r="AU134">
        <v>0.85336720036532743</v>
      </c>
      <c r="AV134">
        <v>0.85336720036532743</v>
      </c>
      <c r="AW134">
        <v>0.71641793611808868</v>
      </c>
      <c r="AX134">
        <v>0.99494923662053303</v>
      </c>
      <c r="AY134">
        <v>0.52182375010498139</v>
      </c>
      <c r="AZ134">
        <v>0.52182375010498139</v>
      </c>
      <c r="BA134">
        <v>0.85336720036532743</v>
      </c>
      <c r="BB134">
        <v>0.85336720036532743</v>
      </c>
    </row>
    <row r="135" spans="1:54" x14ac:dyDescent="0.25">
      <c r="AS135">
        <v>0.97499999999999998</v>
      </c>
      <c r="AT135">
        <v>0.97499999999999998</v>
      </c>
      <c r="AU135">
        <v>0.97499999999999998</v>
      </c>
      <c r="AV135">
        <v>0.97499999999999998</v>
      </c>
      <c r="AW135">
        <v>0.97499999999999998</v>
      </c>
      <c r="AX135">
        <v>0.97499999999999998</v>
      </c>
      <c r="AY135">
        <v>0.97499999999999998</v>
      </c>
      <c r="AZ135">
        <v>0.97499999999999998</v>
      </c>
      <c r="BA135">
        <v>0.97499999999999998</v>
      </c>
      <c r="BB135">
        <v>0.97499999999999998</v>
      </c>
    </row>
    <row r="138" spans="1:54" x14ac:dyDescent="0.25">
      <c r="A138" t="s">
        <v>68</v>
      </c>
    </row>
    <row r="146" spans="15:44" x14ac:dyDescent="0.25">
      <c r="O146">
        <v>0.97499999999999998</v>
      </c>
      <c r="P146">
        <v>0.97499999999999998</v>
      </c>
      <c r="Q146">
        <v>0.97499999999999998</v>
      </c>
      <c r="R146">
        <v>0.97499999999999998</v>
      </c>
      <c r="S146">
        <v>0.97499999999999998</v>
      </c>
      <c r="T146">
        <v>0.97499999999999998</v>
      </c>
      <c r="U146">
        <v>0.97499999999999998</v>
      </c>
      <c r="V146">
        <v>0.97499999999999998</v>
      </c>
      <c r="W146">
        <v>0.97499999999999998</v>
      </c>
      <c r="X146">
        <v>0.97499999999999998</v>
      </c>
    </row>
    <row r="147" spans="15:44" x14ac:dyDescent="0.25">
      <c r="O147">
        <v>0.20386474873289884</v>
      </c>
      <c r="P147">
        <v>0.28539384191327111</v>
      </c>
      <c r="Q147">
        <v>0.12565855717499219</v>
      </c>
      <c r="R147">
        <v>0.41171572108485988</v>
      </c>
      <c r="S147">
        <v>0.25631667760637766</v>
      </c>
      <c r="T147">
        <v>0.30701087236490965</v>
      </c>
      <c r="U147">
        <v>0.34118441360415686</v>
      </c>
      <c r="V147">
        <v>0.12289048270133951</v>
      </c>
      <c r="W147">
        <v>0.93194790553853046</v>
      </c>
      <c r="X147">
        <v>0.60124613539151905</v>
      </c>
      <c r="Y147">
        <v>0.97499999999999998</v>
      </c>
      <c r="Z147">
        <v>0.97499999999999998</v>
      </c>
    </row>
    <row r="148" spans="15:44" x14ac:dyDescent="0.25">
      <c r="O148">
        <v>0.13718517153071252</v>
      </c>
      <c r="P148">
        <v>0.203516913922414</v>
      </c>
      <c r="Q148">
        <v>0.13718517153071252</v>
      </c>
      <c r="R148">
        <v>0.26997280155760395</v>
      </c>
      <c r="S148">
        <v>0.26030584210521424</v>
      </c>
      <c r="T148">
        <v>0.31219030728623531</v>
      </c>
      <c r="U148">
        <v>0.26030584210521424</v>
      </c>
      <c r="V148">
        <v>0.13718517153071252</v>
      </c>
      <c r="W148">
        <v>0.90643556066825859</v>
      </c>
      <c r="X148">
        <v>0.36082845445927214</v>
      </c>
    </row>
    <row r="149" spans="15:44" x14ac:dyDescent="0.25">
      <c r="O149">
        <v>0.18530196813785227</v>
      </c>
      <c r="P149">
        <v>0.18530196813785227</v>
      </c>
      <c r="Q149">
        <v>0.17646691180696539</v>
      </c>
      <c r="R149">
        <v>0.17646691180696539</v>
      </c>
      <c r="S149">
        <v>0.26028065419521385</v>
      </c>
      <c r="T149">
        <v>0.33137666445676617</v>
      </c>
      <c r="U149">
        <v>0.26028065419521385</v>
      </c>
      <c r="V149">
        <v>0.27294359967336801</v>
      </c>
      <c r="W149">
        <v>0.83711412784489969</v>
      </c>
      <c r="X149">
        <v>0.17646691180696539</v>
      </c>
      <c r="Y149">
        <v>0.97499999999999998</v>
      </c>
      <c r="Z149">
        <v>0.97499999999999998</v>
      </c>
    </row>
    <row r="150" spans="15:44" x14ac:dyDescent="0.25">
      <c r="O150">
        <v>0.97499999999999998</v>
      </c>
      <c r="P150">
        <v>0.97499999999999998</v>
      </c>
      <c r="Q150">
        <v>6.1621008903919861E-2</v>
      </c>
      <c r="R150">
        <v>6.266748091448493E-2</v>
      </c>
      <c r="S150">
        <v>0.11714846388839306</v>
      </c>
      <c r="T150">
        <v>0.17825259313223385</v>
      </c>
      <c r="U150">
        <v>0.11171912462380695</v>
      </c>
      <c r="V150">
        <v>0.13706922191589421</v>
      </c>
      <c r="W150">
        <v>0.41949020095664613</v>
      </c>
      <c r="X150">
        <v>0.13706922191589421</v>
      </c>
      <c r="Y150">
        <v>0.66935590414068091</v>
      </c>
      <c r="Z150">
        <v>0.54322362673842495</v>
      </c>
      <c r="AA150">
        <v>0.70759822617871326</v>
      </c>
      <c r="AB150">
        <v>0.99159624134038715</v>
      </c>
      <c r="AC150">
        <v>0.80587955031675573</v>
      </c>
      <c r="AD150">
        <v>0.97499999999999998</v>
      </c>
      <c r="AE150">
        <v>0.97499999999999998</v>
      </c>
      <c r="AF150">
        <v>0.97499999999999998</v>
      </c>
      <c r="AG150">
        <v>0.97499999999999998</v>
      </c>
      <c r="AH150">
        <v>0.97499999999999998</v>
      </c>
      <c r="AI150">
        <v>0.97499999999999998</v>
      </c>
      <c r="AJ150">
        <v>1</v>
      </c>
      <c r="AK150">
        <v>0.97499999999999998</v>
      </c>
      <c r="AL150">
        <v>0.97499999999999998</v>
      </c>
    </row>
    <row r="151" spans="15:44" x14ac:dyDescent="0.25">
      <c r="Q151">
        <v>0.1481851289152244</v>
      </c>
      <c r="R151">
        <v>0.1481851289152244</v>
      </c>
      <c r="S151">
        <v>0.21948660745348048</v>
      </c>
      <c r="T151">
        <v>0.28037933590941089</v>
      </c>
      <c r="U151">
        <v>0.37384171348868245</v>
      </c>
      <c r="V151">
        <v>0.21120168345697299</v>
      </c>
      <c r="W151">
        <v>0.42151284363725283</v>
      </c>
      <c r="X151">
        <v>0.37384171348868245</v>
      </c>
      <c r="Y151">
        <v>0.63356935434363759</v>
      </c>
      <c r="Z151">
        <v>0.42151284363725283</v>
      </c>
      <c r="AA151">
        <v>0.97499999999999998</v>
      </c>
      <c r="AB151">
        <v>0.97499999999999998</v>
      </c>
      <c r="AC151">
        <v>0.97499999999999998</v>
      </c>
    </row>
    <row r="152" spans="15:44" x14ac:dyDescent="0.25">
      <c r="Q152">
        <v>0.10888116067935283</v>
      </c>
      <c r="R152">
        <v>0.10888116067935283</v>
      </c>
      <c r="S152">
        <v>0.16217099418151171</v>
      </c>
      <c r="T152">
        <v>0.14917207965643153</v>
      </c>
      <c r="U152">
        <v>9.7393755914491953E-2</v>
      </c>
      <c r="V152">
        <v>9.7393755914491953E-2</v>
      </c>
      <c r="W152">
        <v>0.18663670645755404</v>
      </c>
      <c r="X152">
        <v>9.7393755914491953E-2</v>
      </c>
      <c r="Y152">
        <v>0.28774779731057221</v>
      </c>
      <c r="Z152">
        <v>0.25417593607747913</v>
      </c>
      <c r="AA152">
        <v>0.71641793611808868</v>
      </c>
      <c r="AB152">
        <v>0.93241401351145647</v>
      </c>
      <c r="AC152">
        <v>0.95672813170725668</v>
      </c>
      <c r="AD152">
        <v>0.9874208829065747</v>
      </c>
      <c r="AE152">
        <v>0.9874208829065747</v>
      </c>
      <c r="AF152">
        <v>0.841886116991581</v>
      </c>
      <c r="AG152">
        <v>1</v>
      </c>
      <c r="AH152">
        <v>0.9874208829065747</v>
      </c>
      <c r="AI152">
        <v>1</v>
      </c>
      <c r="AJ152">
        <v>0.97499999999999998</v>
      </c>
      <c r="AK152">
        <v>1</v>
      </c>
      <c r="AL152">
        <v>0.97499999999999998</v>
      </c>
    </row>
    <row r="153" spans="15:44" x14ac:dyDescent="0.25">
      <c r="Q153">
        <v>0.52182375010498139</v>
      </c>
      <c r="R153">
        <v>0.52182375010498139</v>
      </c>
      <c r="S153">
        <v>0.52182375010498139</v>
      </c>
      <c r="T153">
        <v>0.18210783638486006</v>
      </c>
      <c r="U153">
        <v>6.7234546306301102E-2</v>
      </c>
      <c r="V153">
        <v>0.12975838166306253</v>
      </c>
      <c r="W153">
        <v>0.10070152676914612</v>
      </c>
      <c r="X153">
        <v>6.7234546306301102E-2</v>
      </c>
      <c r="Y153">
        <v>0.19953961577050117</v>
      </c>
      <c r="Z153">
        <v>0.17586753528396826</v>
      </c>
      <c r="AA153">
        <v>0.35961188856578952</v>
      </c>
      <c r="AB153">
        <v>0.42490535701610854</v>
      </c>
      <c r="AC153">
        <v>0.60675802388307876</v>
      </c>
      <c r="AD153">
        <v>0.9874208829065747</v>
      </c>
      <c r="AE153">
        <v>0.841886116991581</v>
      </c>
      <c r="AF153">
        <v>0.841886116991581</v>
      </c>
      <c r="AG153">
        <v>0.841886116991581</v>
      </c>
      <c r="AH153">
        <v>0.841886116991581</v>
      </c>
    </row>
    <row r="154" spans="15:44" x14ac:dyDescent="0.25">
      <c r="Q154">
        <v>0.97499999999999998</v>
      </c>
      <c r="R154">
        <v>0.97499999999999998</v>
      </c>
      <c r="S154">
        <v>0.97499999999999998</v>
      </c>
      <c r="T154">
        <v>0.22073540152296167</v>
      </c>
      <c r="U154">
        <v>0.17216945563341279</v>
      </c>
      <c r="V154">
        <v>0.22073540152296167</v>
      </c>
      <c r="W154">
        <v>0.17216945563341279</v>
      </c>
      <c r="X154">
        <v>0.17216945563341279</v>
      </c>
      <c r="Y154">
        <v>0.31664060943913741</v>
      </c>
      <c r="Z154">
        <v>0.27351519789242262</v>
      </c>
      <c r="AA154">
        <v>0.3266526693157954</v>
      </c>
      <c r="AB154">
        <v>0.50832335380999094</v>
      </c>
      <c r="AC154">
        <v>0.674685003638543</v>
      </c>
    </row>
    <row r="155" spans="15:44" x14ac:dyDescent="0.25">
      <c r="T155">
        <v>0.20590721420782265</v>
      </c>
      <c r="U155">
        <v>0.20590721420782265</v>
      </c>
      <c r="V155">
        <v>0.20590721420782265</v>
      </c>
      <c r="W155">
        <v>0.20590721420782265</v>
      </c>
      <c r="X155">
        <v>0.20590721420782265</v>
      </c>
      <c r="Y155">
        <v>0.27294359967336801</v>
      </c>
      <c r="Z155">
        <v>0.18530196813785227</v>
      </c>
      <c r="AA155">
        <v>0.27294359967336801</v>
      </c>
      <c r="AB155">
        <v>0.55958271875433763</v>
      </c>
      <c r="AC155">
        <v>0.78469849261270053</v>
      </c>
      <c r="AD155">
        <v>0.9874208829065747</v>
      </c>
      <c r="AE155">
        <v>0.9874208829065747</v>
      </c>
      <c r="AF155">
        <v>0.9874208829065747</v>
      </c>
      <c r="AG155">
        <v>0.9874208829065747</v>
      </c>
      <c r="AH155">
        <v>1</v>
      </c>
    </row>
    <row r="156" spans="15:44" x14ac:dyDescent="0.25">
      <c r="Y156">
        <v>0.13212840727680253</v>
      </c>
      <c r="Z156">
        <v>0.15947335863859124</v>
      </c>
      <c r="AA156">
        <v>0.13458649112966392</v>
      </c>
      <c r="AB156">
        <v>0.36840277164213342</v>
      </c>
      <c r="AC156">
        <v>0.4596362344844076</v>
      </c>
      <c r="AD156">
        <v>0.40302028410058144</v>
      </c>
      <c r="AE156">
        <v>0.51452169343706355</v>
      </c>
      <c r="AF156">
        <v>0.4596362344844076</v>
      </c>
      <c r="AG156">
        <v>0.55023508259845233</v>
      </c>
      <c r="AH156">
        <v>0.4596362344844076</v>
      </c>
      <c r="AI156">
        <v>0.60236463561647458</v>
      </c>
      <c r="AJ156">
        <v>0.60236463561647458</v>
      </c>
      <c r="AK156">
        <v>0.60236463561647458</v>
      </c>
      <c r="AL156">
        <v>0.60236463561647458</v>
      </c>
    </row>
    <row r="157" spans="15:44" x14ac:dyDescent="0.25">
      <c r="Y157">
        <v>0.203516913922414</v>
      </c>
      <c r="Z157">
        <v>0.203516913922414</v>
      </c>
      <c r="AA157">
        <v>0.26030584210521424</v>
      </c>
      <c r="AB157">
        <v>0.26030584210521424</v>
      </c>
      <c r="AC157">
        <v>0.227661889944486</v>
      </c>
      <c r="AD157">
        <v>0.3266526693157954</v>
      </c>
      <c r="AE157">
        <v>0.39724694922723947</v>
      </c>
      <c r="AF157">
        <v>0.50832335380999094</v>
      </c>
      <c r="AG157">
        <v>0.39724694922723947</v>
      </c>
      <c r="AH157">
        <v>0.39724694922723947</v>
      </c>
      <c r="AI157">
        <v>0.80587955031675573</v>
      </c>
      <c r="AJ157">
        <v>0.60236463561647458</v>
      </c>
      <c r="AK157">
        <v>0.60236463561647458</v>
      </c>
      <c r="AL157">
        <v>0.60236463561647458</v>
      </c>
    </row>
    <row r="158" spans="15:44" x14ac:dyDescent="0.25">
      <c r="T158">
        <v>0.97499999999999998</v>
      </c>
      <c r="U158">
        <v>0.97499999999999998</v>
      </c>
      <c r="V158">
        <v>0.97499999999999998</v>
      </c>
      <c r="W158">
        <v>0.97499999999999998</v>
      </c>
      <c r="X158">
        <v>0.97499999999999998</v>
      </c>
      <c r="Y158">
        <v>0.26997280155760395</v>
      </c>
      <c r="Z158">
        <v>0.14247359772252566</v>
      </c>
      <c r="AA158">
        <v>0.1481851289152244</v>
      </c>
      <c r="AB158">
        <v>0.38781188995479754</v>
      </c>
      <c r="AC158">
        <v>0.53500071749737277</v>
      </c>
      <c r="AD158">
        <v>0.32361135818883335</v>
      </c>
      <c r="AE158">
        <v>0.42151284363725283</v>
      </c>
      <c r="AF158">
        <v>0.55321961565964894</v>
      </c>
      <c r="AG158">
        <v>0.42151284363725283</v>
      </c>
      <c r="AH158">
        <v>0.42151284363725283</v>
      </c>
      <c r="AI158">
        <v>0.841886116991581</v>
      </c>
      <c r="AJ158">
        <v>0.841886116991581</v>
      </c>
      <c r="AK158">
        <v>0.841886116991581</v>
      </c>
      <c r="AL158">
        <v>0.841886116991581</v>
      </c>
      <c r="AM158">
        <v>0.97499999999999998</v>
      </c>
      <c r="AN158">
        <v>0.97499999999999998</v>
      </c>
      <c r="AO158">
        <v>0.97499999999999998</v>
      </c>
      <c r="AP158">
        <v>0.97499999999999998</v>
      </c>
      <c r="AQ158">
        <v>0.97499999999999998</v>
      </c>
      <c r="AR158">
        <v>0.97499999999999998</v>
      </c>
    </row>
    <row r="159" spans="15:44" x14ac:dyDescent="0.25">
      <c r="O159">
        <v>0.841886116991581</v>
      </c>
      <c r="P159">
        <v>0.841886116991581</v>
      </c>
      <c r="Q159">
        <v>0.841886116991581</v>
      </c>
      <c r="R159">
        <v>0.841886116991581</v>
      </c>
      <c r="S159">
        <v>0.841886116991581</v>
      </c>
      <c r="T159">
        <v>0.9874208829065747</v>
      </c>
      <c r="U159">
        <v>0.9874208829065747</v>
      </c>
      <c r="V159">
        <v>0.841886116991581</v>
      </c>
      <c r="W159">
        <v>1</v>
      </c>
      <c r="X159">
        <v>0.841886116991581</v>
      </c>
      <c r="Y159">
        <v>0.26464846939705122</v>
      </c>
      <c r="Z159">
        <v>0.26464846939705122</v>
      </c>
      <c r="AA159">
        <v>0.38479616515094373</v>
      </c>
      <c r="AB159">
        <v>0.26464846939705122</v>
      </c>
      <c r="AC159">
        <v>0.33868448993182154</v>
      </c>
      <c r="AD159">
        <v>0.58103525718366189</v>
      </c>
      <c r="AE159">
        <v>0.58103525718366189</v>
      </c>
      <c r="AF159">
        <v>0.53813153923404133</v>
      </c>
      <c r="AG159">
        <v>0.24705263800047095</v>
      </c>
      <c r="AH159">
        <v>0.48413774868596793</v>
      </c>
      <c r="AI159">
        <v>0.841886116991581</v>
      </c>
      <c r="AJ159">
        <v>0.841886116991581</v>
      </c>
      <c r="AK159">
        <v>0.841886116991581</v>
      </c>
      <c r="AL159">
        <v>0.841886116991581</v>
      </c>
    </row>
    <row r="160" spans="15:44" x14ac:dyDescent="0.25">
      <c r="O160">
        <v>0.97499999999999998</v>
      </c>
      <c r="P160">
        <v>0.97499999999999998</v>
      </c>
      <c r="Q160">
        <v>0.97499999999999998</v>
      </c>
      <c r="R160">
        <v>0.97499999999999998</v>
      </c>
      <c r="S160">
        <v>0.97499999999999998</v>
      </c>
      <c r="T160">
        <v>0.97499999999999998</v>
      </c>
      <c r="U160">
        <v>0.97499999999999998</v>
      </c>
      <c r="V160">
        <v>0.97499999999999998</v>
      </c>
      <c r="W160">
        <v>1</v>
      </c>
      <c r="X160">
        <v>1</v>
      </c>
      <c r="Y160">
        <v>0.26464846939705122</v>
      </c>
      <c r="Z160">
        <v>0.26464846939705122</v>
      </c>
      <c r="AA160">
        <v>0.26464846939705122</v>
      </c>
      <c r="AB160">
        <v>0.38479616515094373</v>
      </c>
      <c r="AC160">
        <v>0.36029743526787739</v>
      </c>
      <c r="AD160">
        <v>0.45447105567655743</v>
      </c>
      <c r="AE160">
        <v>0.36029743526787739</v>
      </c>
      <c r="AF160">
        <v>0.45447105567655743</v>
      </c>
      <c r="AG160">
        <v>0.36029743526787739</v>
      </c>
      <c r="AH160">
        <v>0.36029743526787739</v>
      </c>
      <c r="AI160">
        <v>0.97499999999999998</v>
      </c>
      <c r="AJ160">
        <v>1</v>
      </c>
      <c r="AK160">
        <v>0.97499999999999998</v>
      </c>
      <c r="AL160">
        <v>1</v>
      </c>
    </row>
    <row r="161" spans="15:52" x14ac:dyDescent="0.25">
      <c r="T161">
        <v>0.97499999999999998</v>
      </c>
      <c r="U161">
        <v>0.97499999999999998</v>
      </c>
      <c r="V161">
        <v>0.97499999999999998</v>
      </c>
      <c r="W161">
        <v>0.97499999999999998</v>
      </c>
      <c r="X161">
        <v>0.97499999999999998</v>
      </c>
      <c r="Y161">
        <v>0.841886116991581</v>
      </c>
      <c r="Z161">
        <v>0.841886116991581</v>
      </c>
      <c r="AA161">
        <v>0.841886116991581</v>
      </c>
      <c r="AB161">
        <v>0.841886116991581</v>
      </c>
      <c r="AC161">
        <v>0.15437251281557451</v>
      </c>
      <c r="AD161">
        <v>0.29161274155393313</v>
      </c>
      <c r="AE161">
        <v>0.29161274155393313</v>
      </c>
      <c r="AF161">
        <v>0.40284578307787156</v>
      </c>
      <c r="AG161">
        <v>0.34912209725740828</v>
      </c>
      <c r="AH161">
        <v>0.22844439766763314</v>
      </c>
      <c r="AI161">
        <v>0.34912209725740828</v>
      </c>
      <c r="AJ161">
        <v>0.50222120126634895</v>
      </c>
      <c r="AK161">
        <v>0.54872442757377105</v>
      </c>
      <c r="AL161">
        <v>0.34912209725740828</v>
      </c>
      <c r="AM161">
        <v>0.97499999999999998</v>
      </c>
      <c r="AN161">
        <v>0.97499999999999998</v>
      </c>
      <c r="AO161">
        <v>0.97499999999999998</v>
      </c>
      <c r="AP161">
        <v>0.97499999999999998</v>
      </c>
      <c r="AQ161">
        <v>0.97499999999999998</v>
      </c>
      <c r="AR161">
        <v>0.97499999999999998</v>
      </c>
    </row>
    <row r="162" spans="15:52" x14ac:dyDescent="0.25">
      <c r="Q162">
        <v>0.45925812643990049</v>
      </c>
      <c r="R162">
        <v>0.45925812643990049</v>
      </c>
      <c r="S162">
        <v>0.45925812643990049</v>
      </c>
      <c r="T162">
        <v>0.45925812643990049</v>
      </c>
      <c r="U162">
        <v>0.64123457899767455</v>
      </c>
      <c r="V162">
        <v>0.45925812643990049</v>
      </c>
      <c r="W162">
        <v>0.64123457899767455</v>
      </c>
      <c r="X162">
        <v>0.45925812643990049</v>
      </c>
      <c r="Y162">
        <v>0.77722190449648831</v>
      </c>
      <c r="Z162">
        <v>0.64123457899767455</v>
      </c>
      <c r="AC162">
        <v>0.23867604726407476</v>
      </c>
      <c r="AD162">
        <v>0.18210783638486006</v>
      </c>
      <c r="AE162">
        <v>0.23028991637086316</v>
      </c>
      <c r="AF162">
        <v>0.15662946217237494</v>
      </c>
      <c r="AG162">
        <v>0.18210783638486006</v>
      </c>
      <c r="AH162">
        <v>0.25787858503950778</v>
      </c>
      <c r="AI162">
        <v>0.371689716191558</v>
      </c>
      <c r="AJ162">
        <v>0.371689716191558</v>
      </c>
      <c r="AK162">
        <v>0.42729699634652052</v>
      </c>
      <c r="AL162">
        <v>0.23679499936242765</v>
      </c>
      <c r="AM162">
        <v>0.52182375010498139</v>
      </c>
      <c r="AN162">
        <v>0.52182375010498139</v>
      </c>
      <c r="AO162">
        <v>0.52182375010498139</v>
      </c>
      <c r="AP162">
        <v>0.52182375010498139</v>
      </c>
      <c r="AQ162">
        <v>0.52182375010498139</v>
      </c>
      <c r="AR162">
        <v>0.52182375010498139</v>
      </c>
    </row>
    <row r="163" spans="15:52" x14ac:dyDescent="0.25">
      <c r="AC163">
        <v>0.29158692427355204</v>
      </c>
      <c r="AD163">
        <v>0.29158692427355204</v>
      </c>
      <c r="AE163">
        <v>0.29158692427355204</v>
      </c>
      <c r="AF163">
        <v>0.33731086402424415</v>
      </c>
      <c r="AG163">
        <v>0.24289834684562672</v>
      </c>
      <c r="AH163">
        <v>0.18970561741304448</v>
      </c>
      <c r="AI163">
        <v>0.39724694922723947</v>
      </c>
      <c r="AJ163">
        <v>0.39724694922723947</v>
      </c>
      <c r="AK163">
        <v>0.5773953593355996</v>
      </c>
      <c r="AL163">
        <v>0.227661889944486</v>
      </c>
      <c r="AM163">
        <v>0.841886116991581</v>
      </c>
      <c r="AN163">
        <v>0.841886116991581</v>
      </c>
      <c r="AO163">
        <v>0.841886116991581</v>
      </c>
      <c r="AP163">
        <v>0.841886116991581</v>
      </c>
      <c r="AQ163">
        <v>0.9874208829065747</v>
      </c>
      <c r="AR163">
        <v>0.841886116991581</v>
      </c>
    </row>
    <row r="164" spans="15:52" x14ac:dyDescent="0.25">
      <c r="Q164">
        <v>0.97499999999999998</v>
      </c>
      <c r="R164">
        <v>0.97499999999999998</v>
      </c>
      <c r="S164">
        <v>0.97499999999999998</v>
      </c>
      <c r="T164">
        <v>0.97499999999999998</v>
      </c>
      <c r="U164">
        <v>0.97499999999999998</v>
      </c>
      <c r="V164">
        <v>0.97499999999999998</v>
      </c>
      <c r="W164">
        <v>0.97499999999999998</v>
      </c>
      <c r="X164">
        <v>0.97499999999999998</v>
      </c>
      <c r="Y164">
        <v>0.97499999999999998</v>
      </c>
      <c r="Z164">
        <v>0.97499999999999998</v>
      </c>
      <c r="AC164">
        <v>0.13718517153071252</v>
      </c>
      <c r="AD164">
        <v>0.26030584210521424</v>
      </c>
      <c r="AE164">
        <v>0.31219030728623531</v>
      </c>
      <c r="AF164">
        <v>0.203516913922414</v>
      </c>
      <c r="AG164">
        <v>0.13718517153071252</v>
      </c>
      <c r="AH164">
        <v>0.26997280155760395</v>
      </c>
      <c r="AI164">
        <v>0.30154040010756811</v>
      </c>
      <c r="AJ164">
        <v>0.30154040010756811</v>
      </c>
      <c r="AK164">
        <v>0.39350552793932225</v>
      </c>
      <c r="AL164">
        <v>0.47787478969383113</v>
      </c>
      <c r="AM164">
        <v>0.97499999999999998</v>
      </c>
      <c r="AN164">
        <v>0.97499999999999998</v>
      </c>
      <c r="AO164">
        <v>0.97499999999999998</v>
      </c>
      <c r="AP164">
        <v>0.97499999999999998</v>
      </c>
      <c r="AQ164">
        <v>0.97499999999999998</v>
      </c>
      <c r="AR164">
        <v>0.97499999999999998</v>
      </c>
    </row>
    <row r="165" spans="15:52" x14ac:dyDescent="0.25">
      <c r="O165">
        <v>0.841886116991581</v>
      </c>
      <c r="P165">
        <v>0.841886116991581</v>
      </c>
      <c r="Q165">
        <v>0.841886116991581</v>
      </c>
      <c r="R165">
        <v>0.841886116991581</v>
      </c>
      <c r="S165">
        <v>0.841886116991581</v>
      </c>
      <c r="T165">
        <v>0.57872319704319519</v>
      </c>
      <c r="U165">
        <v>0.57872319704319519</v>
      </c>
      <c r="V165">
        <v>0.40961639722500343</v>
      </c>
      <c r="W165">
        <v>0.7095791362626569</v>
      </c>
      <c r="X165">
        <v>0.77722190449648831</v>
      </c>
      <c r="Y165">
        <v>0.71641793611808868</v>
      </c>
      <c r="Z165">
        <v>0.71641793611808868</v>
      </c>
      <c r="AA165">
        <v>0.71641793611808868</v>
      </c>
      <c r="AB165">
        <v>0.947255049473684</v>
      </c>
      <c r="AC165">
        <v>0.41906604118352808</v>
      </c>
      <c r="AD165">
        <v>0.30232073843453167</v>
      </c>
      <c r="AE165">
        <v>0.30232073843453167</v>
      </c>
      <c r="AF165">
        <v>0.38347623684926324</v>
      </c>
      <c r="AG165">
        <v>0.30232073843453167</v>
      </c>
      <c r="AH165">
        <v>0.30232073843453167</v>
      </c>
      <c r="AI165">
        <v>0.2868893966672208</v>
      </c>
      <c r="AJ165">
        <v>0.36440916210125041</v>
      </c>
      <c r="AK165">
        <v>0.2868893966672208</v>
      </c>
      <c r="AL165">
        <v>0.38347623684926324</v>
      </c>
      <c r="AM165">
        <v>0.97499999999999998</v>
      </c>
      <c r="AN165">
        <v>0.97499999999999998</v>
      </c>
      <c r="AO165">
        <v>0.97499999999999998</v>
      </c>
      <c r="AP165">
        <v>0.97499999999999998</v>
      </c>
      <c r="AQ165">
        <v>0.97499999999999998</v>
      </c>
      <c r="AR165">
        <v>0.97499999999999998</v>
      </c>
    </row>
    <row r="166" spans="15:52" x14ac:dyDescent="0.25">
      <c r="AC166">
        <v>0.23163576165011646</v>
      </c>
      <c r="AD166">
        <v>0.23163576165011646</v>
      </c>
      <c r="AE166">
        <v>0.33868448993182154</v>
      </c>
      <c r="AF166">
        <v>0.33868448993182154</v>
      </c>
      <c r="AG166">
        <v>0.23163576165011646</v>
      </c>
      <c r="AH166">
        <v>0.23163576165011646</v>
      </c>
      <c r="AI166">
        <v>0.27294359967336801</v>
      </c>
      <c r="AJ166">
        <v>0.27294359967336801</v>
      </c>
      <c r="AK166">
        <v>0.34712043860867192</v>
      </c>
      <c r="AL166">
        <v>0.47637276573648091</v>
      </c>
      <c r="AM166">
        <v>0.60236463561647458</v>
      </c>
      <c r="AN166">
        <v>0.80587955031675573</v>
      </c>
      <c r="AO166">
        <v>0.60236463561647458</v>
      </c>
      <c r="AP166">
        <v>0.60236463561647458</v>
      </c>
      <c r="AQ166">
        <v>0.60236463561647458</v>
      </c>
      <c r="AR166">
        <v>0.60236463561647458</v>
      </c>
    </row>
    <row r="167" spans="15:52" x14ac:dyDescent="0.25">
      <c r="AC167">
        <v>0.97499999999999998</v>
      </c>
      <c r="AD167">
        <v>0.97499999999999998</v>
      </c>
      <c r="AE167">
        <v>0.97499999999999998</v>
      </c>
      <c r="AF167">
        <v>0.97499999999999998</v>
      </c>
      <c r="AG167">
        <v>0.97499999999999998</v>
      </c>
      <c r="AH167">
        <v>0.97499999999999998</v>
      </c>
      <c r="AI167">
        <v>0.21948660745348048</v>
      </c>
      <c r="AJ167">
        <v>0.21948660745348048</v>
      </c>
      <c r="AK167">
        <v>0.28037933590941089</v>
      </c>
      <c r="AL167">
        <v>0.21948660745348048</v>
      </c>
      <c r="AM167">
        <v>0.21948660745348048</v>
      </c>
      <c r="AN167">
        <v>0.21948660745348048</v>
      </c>
      <c r="AO167">
        <v>0.38781188995479754</v>
      </c>
      <c r="AP167">
        <v>0.33588913753712069</v>
      </c>
      <c r="AQ167">
        <v>0.38781188995479754</v>
      </c>
      <c r="AR167">
        <v>0.43703072623681427</v>
      </c>
      <c r="AS167">
        <v>0.97499999999999998</v>
      </c>
      <c r="AT167">
        <v>0.97499999999999998</v>
      </c>
      <c r="AU167">
        <v>1</v>
      </c>
      <c r="AV167">
        <v>0.97499999999999998</v>
      </c>
    </row>
    <row r="168" spans="15:52" x14ac:dyDescent="0.25">
      <c r="AI168">
        <v>0.22844439766763314</v>
      </c>
      <c r="AJ168">
        <v>0.22844439766763314</v>
      </c>
      <c r="AK168">
        <v>0.22844439766763314</v>
      </c>
      <c r="AL168">
        <v>0.40284578307787156</v>
      </c>
      <c r="AM168">
        <v>0.17764429548872296</v>
      </c>
      <c r="AN168">
        <v>0.2350347731745912</v>
      </c>
      <c r="AO168">
        <v>0.227661889944486</v>
      </c>
      <c r="AP168">
        <v>0.29158692427355204</v>
      </c>
      <c r="AQ168">
        <v>0.36893334941920353</v>
      </c>
      <c r="AR168">
        <v>0.43540034598853294</v>
      </c>
      <c r="AS168">
        <v>0.40961639722500343</v>
      </c>
      <c r="AT168">
        <v>0.40961639722500343</v>
      </c>
      <c r="AU168">
        <v>0.57872319704319519</v>
      </c>
      <c r="AV168">
        <v>0.57872319704319519</v>
      </c>
    </row>
    <row r="169" spans="15:52" x14ac:dyDescent="0.25">
      <c r="AI169">
        <v>0.38347623684926324</v>
      </c>
      <c r="AJ169">
        <v>0.20590721420782265</v>
      </c>
      <c r="AK169">
        <v>0.40460269660337245</v>
      </c>
      <c r="AL169">
        <v>0.52377081989612773</v>
      </c>
      <c r="AM169">
        <v>0.2868893966672208</v>
      </c>
      <c r="AN169">
        <v>0.36440916210125041</v>
      </c>
      <c r="AO169">
        <v>0.55958271875433763</v>
      </c>
      <c r="AP169">
        <v>0.61671633655659708</v>
      </c>
      <c r="AQ169">
        <v>0.55958271875433763</v>
      </c>
      <c r="AR169">
        <v>0.70122310091682305</v>
      </c>
      <c r="AS169">
        <v>0.97499999999999998</v>
      </c>
      <c r="AT169">
        <v>0.97499999999999998</v>
      </c>
      <c r="AU169">
        <v>0.97499999999999998</v>
      </c>
      <c r="AV169">
        <v>0.97499999999999998</v>
      </c>
    </row>
    <row r="170" spans="15:52" x14ac:dyDescent="0.25">
      <c r="Y170">
        <v>0.97499999999999998</v>
      </c>
      <c r="Z170">
        <v>0.97499999999999998</v>
      </c>
      <c r="AA170">
        <v>0.97499999999999998</v>
      </c>
      <c r="AB170">
        <v>0.97499999999999998</v>
      </c>
      <c r="AC170">
        <v>0.97499999999999998</v>
      </c>
      <c r="AD170">
        <v>0.97499999999999998</v>
      </c>
      <c r="AE170">
        <v>0.97499999999999998</v>
      </c>
      <c r="AF170">
        <v>0.97499999999999998</v>
      </c>
      <c r="AG170">
        <v>0.97499999999999998</v>
      </c>
      <c r="AH170">
        <v>0.97499999999999998</v>
      </c>
      <c r="AI170">
        <v>0.48249651491733747</v>
      </c>
      <c r="AJ170">
        <v>0.48249651491733747</v>
      </c>
      <c r="AK170">
        <v>0.48249651491733747</v>
      </c>
      <c r="AL170">
        <v>0.48249651491733747</v>
      </c>
      <c r="AM170">
        <v>0.51775585236017196</v>
      </c>
      <c r="AN170">
        <v>0.28491415291815436</v>
      </c>
      <c r="AO170">
        <v>0.51775585236017196</v>
      </c>
      <c r="AP170">
        <v>0.41277991698838301</v>
      </c>
      <c r="AQ170">
        <v>0.38479616515094373</v>
      </c>
      <c r="AR170">
        <v>0.48413774868596793</v>
      </c>
      <c r="AS170">
        <v>0.70759822617871326</v>
      </c>
      <c r="AT170">
        <v>0.70759822617871326</v>
      </c>
      <c r="AU170">
        <v>0.70759822617871326</v>
      </c>
      <c r="AV170">
        <v>0.70759822617871326</v>
      </c>
      <c r="AW170">
        <v>0.97499999999999998</v>
      </c>
      <c r="AX170">
        <v>0.97499999999999998</v>
      </c>
      <c r="AY170">
        <v>1</v>
      </c>
      <c r="AZ170">
        <v>0.97499999999999998</v>
      </c>
    </row>
    <row r="171" spans="15:52" x14ac:dyDescent="0.25">
      <c r="O171">
        <v>0.70759822617871326</v>
      </c>
      <c r="P171">
        <v>0.70759822617871326</v>
      </c>
      <c r="Q171">
        <v>0.60236463561647458</v>
      </c>
      <c r="R171">
        <v>0.60236463561647458</v>
      </c>
      <c r="S171">
        <v>0.60236463561647458</v>
      </c>
      <c r="T171">
        <v>0.93241401351145647</v>
      </c>
      <c r="U171">
        <v>0.60236463561647458</v>
      </c>
      <c r="V171">
        <v>0.60236463561647458</v>
      </c>
      <c r="W171">
        <v>0.93241401351145647</v>
      </c>
      <c r="X171">
        <v>0.80587955031675573</v>
      </c>
      <c r="Y171">
        <v>1</v>
      </c>
      <c r="Z171">
        <v>0.97499999999999998</v>
      </c>
      <c r="AI171">
        <v>0.21801936091053398</v>
      </c>
      <c r="AJ171">
        <v>0.38347623684926324</v>
      </c>
      <c r="AK171">
        <v>0.30232073843453167</v>
      </c>
      <c r="AL171">
        <v>0.31948456657830304</v>
      </c>
      <c r="AM171">
        <v>0.26028065419521385</v>
      </c>
      <c r="AN171">
        <v>0.26028065419521385</v>
      </c>
      <c r="AO171">
        <v>0.51202934534587197</v>
      </c>
      <c r="AP171">
        <v>0.39578455126667444</v>
      </c>
      <c r="AQ171">
        <v>0.45565308189150588</v>
      </c>
      <c r="AR171">
        <v>0.39578455126667444</v>
      </c>
      <c r="AS171">
        <v>0.70759822617871326</v>
      </c>
      <c r="AT171">
        <v>0.90570067594975434</v>
      </c>
      <c r="AU171">
        <v>0.70759822617871326</v>
      </c>
      <c r="AV171">
        <v>0.70759822617871326</v>
      </c>
    </row>
    <row r="172" spans="15:52" x14ac:dyDescent="0.25">
      <c r="O172">
        <v>0.97499999999999998</v>
      </c>
      <c r="P172">
        <v>0.97499999999999998</v>
      </c>
      <c r="Q172">
        <v>0.97499999999999998</v>
      </c>
      <c r="R172">
        <v>1</v>
      </c>
      <c r="S172">
        <v>0.97499999999999998</v>
      </c>
      <c r="T172">
        <v>0.97499999999999998</v>
      </c>
      <c r="U172">
        <v>1</v>
      </c>
      <c r="V172">
        <v>0.97499999999999998</v>
      </c>
      <c r="W172">
        <v>1</v>
      </c>
      <c r="X172">
        <v>1</v>
      </c>
      <c r="Y172">
        <v>1</v>
      </c>
      <c r="Z172">
        <v>1</v>
      </c>
      <c r="AA172">
        <v>1</v>
      </c>
      <c r="AB172">
        <v>1</v>
      </c>
      <c r="AC172">
        <v>1</v>
      </c>
      <c r="AD172">
        <v>1</v>
      </c>
      <c r="AE172">
        <v>1</v>
      </c>
      <c r="AF172">
        <v>1</v>
      </c>
      <c r="AG172">
        <v>1</v>
      </c>
      <c r="AH172">
        <v>1</v>
      </c>
      <c r="AI172">
        <v>0.21120168345697299</v>
      </c>
      <c r="AJ172">
        <v>0.14247359772252566</v>
      </c>
      <c r="AK172">
        <v>0.21120168345697299</v>
      </c>
      <c r="AL172">
        <v>0.26997280155760395</v>
      </c>
      <c r="AM172">
        <v>0.21120168345697299</v>
      </c>
      <c r="AN172">
        <v>0.14247359772252566</v>
      </c>
      <c r="AO172">
        <v>0.37384171348868245</v>
      </c>
      <c r="AP172">
        <v>0.32361135818883335</v>
      </c>
      <c r="AQ172">
        <v>0.32361135818883335</v>
      </c>
      <c r="AR172">
        <v>0.42151284363725283</v>
      </c>
    </row>
    <row r="173" spans="15:52" x14ac:dyDescent="0.25">
      <c r="O173">
        <v>0.97499999999999998</v>
      </c>
      <c r="P173">
        <v>0.97499999999999998</v>
      </c>
      <c r="Q173">
        <v>0.97499999999999998</v>
      </c>
      <c r="R173">
        <v>0.97499999999999998</v>
      </c>
      <c r="S173">
        <v>0.97499999999999998</v>
      </c>
      <c r="T173">
        <v>0.97499999999999998</v>
      </c>
      <c r="U173">
        <v>0.97499999999999998</v>
      </c>
      <c r="V173">
        <v>0.97499999999999998</v>
      </c>
      <c r="W173">
        <v>0.97499999999999998</v>
      </c>
      <c r="X173">
        <v>1</v>
      </c>
      <c r="AC173">
        <v>0.97499999999999998</v>
      </c>
      <c r="AD173">
        <v>0.97499999999999998</v>
      </c>
      <c r="AE173">
        <v>0.97499999999999998</v>
      </c>
      <c r="AF173">
        <v>0.97499999999999998</v>
      </c>
      <c r="AG173">
        <v>0.97499999999999998</v>
      </c>
      <c r="AH173">
        <v>0.97499999999999998</v>
      </c>
      <c r="AI173">
        <v>0.70759822617871326</v>
      </c>
      <c r="AJ173">
        <v>0.70759822617871326</v>
      </c>
      <c r="AK173">
        <v>0.70759822617871326</v>
      </c>
      <c r="AL173">
        <v>0.70759822617871326</v>
      </c>
      <c r="AM173">
        <v>0.16109761521907962</v>
      </c>
      <c r="AN173">
        <v>0.16109761521907962</v>
      </c>
      <c r="AO173">
        <v>0.16843347098308525</v>
      </c>
      <c r="AP173">
        <v>0.3037744069139241</v>
      </c>
      <c r="AQ173">
        <v>0.37892682654531429</v>
      </c>
      <c r="AR173">
        <v>0.3037744069139241</v>
      </c>
      <c r="AS173">
        <v>0.39578455126667444</v>
      </c>
      <c r="AT173">
        <v>0.39578455126667444</v>
      </c>
      <c r="AU173">
        <v>0.33137666445676617</v>
      </c>
      <c r="AV173">
        <v>0.45565308189150588</v>
      </c>
    </row>
    <row r="174" spans="15:52" x14ac:dyDescent="0.25">
      <c r="Q174">
        <v>0.841886116991581</v>
      </c>
      <c r="R174">
        <v>0.841886116991581</v>
      </c>
      <c r="S174">
        <v>0.841886116991581</v>
      </c>
      <c r="T174">
        <v>0.9874208829065747</v>
      </c>
      <c r="U174">
        <v>0.841886116991581</v>
      </c>
      <c r="V174">
        <v>0.841886116991581</v>
      </c>
      <c r="W174">
        <v>0.841886116991581</v>
      </c>
      <c r="X174">
        <v>0.841886116991581</v>
      </c>
      <c r="Y174">
        <v>0.99159624134038715</v>
      </c>
      <c r="Z174">
        <v>0.90570067594975434</v>
      </c>
      <c r="AA174">
        <v>0.97499999999999998</v>
      </c>
      <c r="AB174">
        <v>0.97499999999999998</v>
      </c>
      <c r="AC174">
        <v>0.97499999999999998</v>
      </c>
      <c r="AD174">
        <v>0.97499999999999998</v>
      </c>
      <c r="AE174">
        <v>0.97499999999999998</v>
      </c>
      <c r="AF174">
        <v>0.97499999999999998</v>
      </c>
      <c r="AG174">
        <v>0.97499999999999998</v>
      </c>
      <c r="AH174">
        <v>0.97499999999999998</v>
      </c>
      <c r="AI174">
        <v>0.9874208829065747</v>
      </c>
      <c r="AJ174">
        <v>0.841886116991581</v>
      </c>
      <c r="AK174">
        <v>0.9874208829065747</v>
      </c>
      <c r="AL174">
        <v>0.841886116991581</v>
      </c>
      <c r="AM174">
        <v>0.12975838166306253</v>
      </c>
      <c r="AN174">
        <v>0.10070152676914612</v>
      </c>
      <c r="AO174">
        <v>0.18210783638486006</v>
      </c>
      <c r="AP174">
        <v>0.15662946217237494</v>
      </c>
      <c r="AQ174">
        <v>0.18880600694253835</v>
      </c>
      <c r="AR174">
        <v>0.25336823286373678</v>
      </c>
      <c r="AS174">
        <v>0.21414498254568115</v>
      </c>
      <c r="AT174">
        <v>0.2181353664342025</v>
      </c>
      <c r="AU174">
        <v>0.29112630659511085</v>
      </c>
      <c r="AV174">
        <v>0.37493050835985864</v>
      </c>
    </row>
    <row r="175" spans="15:52" x14ac:dyDescent="0.25">
      <c r="Q175">
        <v>0.70759822617871326</v>
      </c>
      <c r="R175">
        <v>0.70759822617871326</v>
      </c>
      <c r="S175">
        <v>0.70759822617871326</v>
      </c>
      <c r="T175">
        <v>0.70759822617871326</v>
      </c>
      <c r="U175">
        <v>0.70759822617871326</v>
      </c>
      <c r="V175">
        <v>0.70759822617871326</v>
      </c>
      <c r="W175">
        <v>0.70759822617871326</v>
      </c>
      <c r="X175">
        <v>0.70759822617871326</v>
      </c>
      <c r="Y175">
        <v>0.90570067594975434</v>
      </c>
      <c r="Z175">
        <v>0.70759822617871326</v>
      </c>
      <c r="AC175">
        <v>0.97499999999999998</v>
      </c>
      <c r="AD175">
        <v>0.97499999999999998</v>
      </c>
      <c r="AE175">
        <v>0.97499999999999998</v>
      </c>
      <c r="AF175">
        <v>0.97499999999999998</v>
      </c>
      <c r="AG175">
        <v>0.97499999999999998</v>
      </c>
      <c r="AH175">
        <v>0.97499999999999998</v>
      </c>
      <c r="AI175">
        <v>0.97499999999999998</v>
      </c>
      <c r="AJ175">
        <v>0.97499999999999998</v>
      </c>
      <c r="AK175">
        <v>0.97499999999999998</v>
      </c>
      <c r="AL175">
        <v>0.97499999999999998</v>
      </c>
      <c r="AM175">
        <v>0.18530196813785227</v>
      </c>
      <c r="AN175">
        <v>0.18530196813785227</v>
      </c>
      <c r="AO175">
        <v>0.27294359967336801</v>
      </c>
      <c r="AP175">
        <v>0.18530196813785227</v>
      </c>
      <c r="AQ175">
        <v>0.34712043860867192</v>
      </c>
      <c r="AR175">
        <v>0.27294359967336801</v>
      </c>
      <c r="AS175">
        <v>0.34712043860867192</v>
      </c>
      <c r="AT175">
        <v>0.34712043860867192</v>
      </c>
      <c r="AU175">
        <v>0.41417749139477378</v>
      </c>
      <c r="AV175">
        <v>0.53480196558305604</v>
      </c>
    </row>
    <row r="176" spans="15:52" x14ac:dyDescent="0.25">
      <c r="Q176">
        <v>0.70759822617871326</v>
      </c>
      <c r="R176">
        <v>0.70759822617871326</v>
      </c>
      <c r="S176">
        <v>0.70759822617871326</v>
      </c>
      <c r="T176">
        <v>0.70759822617871326</v>
      </c>
      <c r="U176">
        <v>0.70759822617871326</v>
      </c>
      <c r="V176">
        <v>0.70759822617871326</v>
      </c>
      <c r="W176">
        <v>0.90570067594975434</v>
      </c>
      <c r="X176">
        <v>0.70759822617871326</v>
      </c>
      <c r="Y176">
        <v>0.70759822617871326</v>
      </c>
      <c r="Z176">
        <v>0.90570067594975434</v>
      </c>
      <c r="AM176">
        <v>0.14247359772252566</v>
      </c>
      <c r="AN176">
        <v>0.21120168345697299</v>
      </c>
      <c r="AO176">
        <v>0.21120168345697299</v>
      </c>
      <c r="AP176">
        <v>0.21120168345697299</v>
      </c>
      <c r="AQ176">
        <v>0.21120168345697299</v>
      </c>
      <c r="AR176">
        <v>0.21120168345697299</v>
      </c>
      <c r="AS176">
        <v>0.21120168345697299</v>
      </c>
      <c r="AT176">
        <v>0.32361135818883335</v>
      </c>
      <c r="AU176">
        <v>0.32361135818883335</v>
      </c>
      <c r="AV176">
        <v>0.42151284363725283</v>
      </c>
    </row>
    <row r="177" spans="15:54" x14ac:dyDescent="0.25">
      <c r="O177">
        <v>0.97499999999999998</v>
      </c>
      <c r="P177">
        <v>0.97499999999999998</v>
      </c>
      <c r="Q177">
        <v>0.97499999999999998</v>
      </c>
      <c r="R177">
        <v>0.97499999999999998</v>
      </c>
      <c r="S177">
        <v>0.97499999999999998</v>
      </c>
      <c r="T177">
        <v>1</v>
      </c>
      <c r="U177">
        <v>0.97499999999999998</v>
      </c>
      <c r="V177">
        <v>0.97499999999999998</v>
      </c>
      <c r="W177">
        <v>1</v>
      </c>
      <c r="X177">
        <v>1</v>
      </c>
      <c r="AM177">
        <v>0.17646691180696539</v>
      </c>
      <c r="AN177">
        <v>0.26028065419521385</v>
      </c>
      <c r="AO177">
        <v>0.17646691180696539</v>
      </c>
      <c r="AP177">
        <v>0.17646691180696539</v>
      </c>
      <c r="AQ177">
        <v>0.26028065419521385</v>
      </c>
      <c r="AR177">
        <v>0.17646691180696539</v>
      </c>
      <c r="AS177">
        <v>0.26028065419521385</v>
      </c>
      <c r="AT177">
        <v>0.33137666445676617</v>
      </c>
      <c r="AU177">
        <v>0.51202934534587197</v>
      </c>
      <c r="AV177">
        <v>0.45565308189150588</v>
      </c>
    </row>
    <row r="178" spans="15:54" x14ac:dyDescent="0.25">
      <c r="O178">
        <v>0.97499999999999998</v>
      </c>
      <c r="P178">
        <v>0.97499999999999998</v>
      </c>
      <c r="Q178">
        <v>0.97499999999999998</v>
      </c>
      <c r="R178">
        <v>0.97499999999999998</v>
      </c>
      <c r="S178">
        <v>0.97499999999999998</v>
      </c>
      <c r="T178">
        <v>0.97499999999999998</v>
      </c>
      <c r="U178">
        <v>0.97499999999999998</v>
      </c>
      <c r="V178">
        <v>0.97499999999999998</v>
      </c>
      <c r="W178">
        <v>1</v>
      </c>
      <c r="X178">
        <v>0.97499999999999998</v>
      </c>
      <c r="Y178">
        <v>0.97499999999999998</v>
      </c>
      <c r="Z178">
        <v>0.97499999999999998</v>
      </c>
      <c r="AA178">
        <v>0.97499999999999998</v>
      </c>
      <c r="AB178">
        <v>0.97499999999999998</v>
      </c>
      <c r="AC178">
        <v>0.97499999999999998</v>
      </c>
      <c r="AD178">
        <v>0.97499999999999998</v>
      </c>
      <c r="AE178">
        <v>1</v>
      </c>
      <c r="AF178">
        <v>1</v>
      </c>
      <c r="AG178">
        <v>1</v>
      </c>
      <c r="AH178">
        <v>1</v>
      </c>
      <c r="AM178">
        <v>0.31698271401908196</v>
      </c>
      <c r="AN178">
        <v>0.16843347098308525</v>
      </c>
      <c r="AO178">
        <v>0.31698271401908196</v>
      </c>
      <c r="AP178">
        <v>0.24873276277202772</v>
      </c>
      <c r="AQ178">
        <v>0.31698271401908196</v>
      </c>
      <c r="AR178">
        <v>0.24873276277202772</v>
      </c>
      <c r="AS178">
        <v>0.37892682654531429</v>
      </c>
      <c r="AT178">
        <v>0.37892682654531429</v>
      </c>
      <c r="AU178">
        <v>0.43661400299666875</v>
      </c>
      <c r="AV178">
        <v>0.54278918227628825</v>
      </c>
    </row>
    <row r="179" spans="15:54" x14ac:dyDescent="0.25">
      <c r="AM179">
        <v>0.17646691180696539</v>
      </c>
      <c r="AN179">
        <v>0.26028065419521385</v>
      </c>
      <c r="AO179">
        <v>0.26028065419521385</v>
      </c>
      <c r="AP179">
        <v>0.26028065419521385</v>
      </c>
      <c r="AQ179">
        <v>0.24873276277202772</v>
      </c>
      <c r="AR179">
        <v>0.23815990993682101</v>
      </c>
      <c r="AS179">
        <v>0.16109761521907962</v>
      </c>
      <c r="AT179">
        <v>0.23815990993682101</v>
      </c>
      <c r="AU179">
        <v>0.41906604118352808</v>
      </c>
      <c r="AV179">
        <v>0.41906604118352808</v>
      </c>
      <c r="AW179">
        <v>0.9874208829065747</v>
      </c>
      <c r="AX179">
        <v>0.841886116991581</v>
      </c>
      <c r="AY179">
        <v>0.841886116991581</v>
      </c>
      <c r="AZ179">
        <v>0.841886116991581</v>
      </c>
    </row>
    <row r="180" spans="15:54" x14ac:dyDescent="0.25">
      <c r="Q180">
        <v>0.841886116991581</v>
      </c>
      <c r="R180">
        <v>0.841886116991581</v>
      </c>
      <c r="S180">
        <v>0.841886116991581</v>
      </c>
      <c r="T180">
        <v>0.9874208829065747</v>
      </c>
      <c r="U180">
        <v>0.841886116991581</v>
      </c>
      <c r="V180">
        <v>0.9874208829065747</v>
      </c>
      <c r="W180">
        <v>0.9874208829065747</v>
      </c>
      <c r="X180">
        <v>0.841886116991581</v>
      </c>
      <c r="Y180">
        <v>0.90570067594975434</v>
      </c>
      <c r="Z180">
        <v>0.99159624134038715</v>
      </c>
      <c r="AA180">
        <v>0.97499999999999998</v>
      </c>
      <c r="AB180">
        <v>0.97499999999999998</v>
      </c>
      <c r="AC180">
        <v>0.97499999999999998</v>
      </c>
      <c r="AD180">
        <v>0.97499999999999998</v>
      </c>
      <c r="AE180">
        <v>0.97499999999999998</v>
      </c>
      <c r="AF180">
        <v>0.97499999999999998</v>
      </c>
      <c r="AG180">
        <v>0.97499999999999998</v>
      </c>
      <c r="AH180">
        <v>0.97499999999999998</v>
      </c>
      <c r="AM180">
        <v>0.33868448993182154</v>
      </c>
      <c r="AN180">
        <v>0.33868448993182154</v>
      </c>
      <c r="AO180">
        <v>0.42812916090969866</v>
      </c>
      <c r="AP180">
        <v>0.33868448993182154</v>
      </c>
      <c r="AQ180">
        <v>0.33868448993182154</v>
      </c>
      <c r="AR180">
        <v>0.42812916090969866</v>
      </c>
      <c r="AS180">
        <v>0.42812916090969866</v>
      </c>
      <c r="AT180">
        <v>0.42812916090969866</v>
      </c>
      <c r="AU180">
        <v>0.50797567704847157</v>
      </c>
      <c r="AV180">
        <v>0.50797567704847157</v>
      </c>
    </row>
    <row r="181" spans="15:54" x14ac:dyDescent="0.25">
      <c r="AM181">
        <v>0.20590721420782265</v>
      </c>
      <c r="AN181">
        <v>0.20590721420782265</v>
      </c>
      <c r="AO181">
        <v>0.20590721420782265</v>
      </c>
      <c r="AP181">
        <v>0.38347623684926324</v>
      </c>
      <c r="AQ181">
        <v>0.26028065419521385</v>
      </c>
      <c r="AR181">
        <v>0.26028065419521385</v>
      </c>
      <c r="AS181">
        <v>0.39578455126667444</v>
      </c>
      <c r="AT181">
        <v>0.27294359967336801</v>
      </c>
      <c r="AU181">
        <v>0.45565308189150588</v>
      </c>
      <c r="AV181">
        <v>0.39578455126667444</v>
      </c>
      <c r="AW181">
        <v>0.70759822617871326</v>
      </c>
      <c r="AX181">
        <v>0.70759822617871326</v>
      </c>
      <c r="AY181">
        <v>0.70759822617871326</v>
      </c>
      <c r="AZ181">
        <v>0.70759822617871326</v>
      </c>
    </row>
    <row r="182" spans="15:54" x14ac:dyDescent="0.25">
      <c r="Y182">
        <v>0.97499999999999998</v>
      </c>
      <c r="Z182">
        <v>0.97499999999999998</v>
      </c>
      <c r="AA182">
        <v>0.97499999999999998</v>
      </c>
      <c r="AB182">
        <v>0.97499999999999998</v>
      </c>
      <c r="AC182">
        <v>0.97499999999999998</v>
      </c>
      <c r="AD182">
        <v>0.97499999999999998</v>
      </c>
      <c r="AE182">
        <v>0.97499999999999998</v>
      </c>
      <c r="AF182">
        <v>0.97499999999999998</v>
      </c>
      <c r="AG182">
        <v>0.97499999999999998</v>
      </c>
      <c r="AH182">
        <v>0.97499999999999998</v>
      </c>
      <c r="AM182">
        <v>0.45447105567655743</v>
      </c>
      <c r="AN182">
        <v>0.36029743526787739</v>
      </c>
      <c r="AO182">
        <v>0.53813153923404133</v>
      </c>
      <c r="AP182">
        <v>0.36029743526787739</v>
      </c>
      <c r="AQ182">
        <v>0.42812916090969866</v>
      </c>
      <c r="AR182">
        <v>0.33868448993182154</v>
      </c>
      <c r="AS182">
        <v>0.42812916090969866</v>
      </c>
      <c r="AT182">
        <v>0.33868448993182154</v>
      </c>
      <c r="AU182">
        <v>0.7113905999616934</v>
      </c>
      <c r="AV182">
        <v>0.42812916090969866</v>
      </c>
      <c r="AW182">
        <v>1</v>
      </c>
      <c r="AX182">
        <v>1</v>
      </c>
      <c r="AY182">
        <v>1</v>
      </c>
      <c r="AZ182">
        <v>0.97499999999999998</v>
      </c>
    </row>
    <row r="183" spans="15:54" x14ac:dyDescent="0.25">
      <c r="Y183">
        <v>0.97499999999999998</v>
      </c>
      <c r="Z183">
        <v>0.97499999999999998</v>
      </c>
      <c r="AA183">
        <v>0.97499999999999998</v>
      </c>
      <c r="AB183">
        <v>0.97499999999999998</v>
      </c>
      <c r="AC183">
        <v>0.97499999999999998</v>
      </c>
      <c r="AD183">
        <v>0.97499999999999998</v>
      </c>
      <c r="AE183">
        <v>0.97499999999999998</v>
      </c>
      <c r="AF183">
        <v>0.97499999999999998</v>
      </c>
      <c r="AG183">
        <v>0.97499999999999998</v>
      </c>
      <c r="AH183">
        <v>0.97499999999999998</v>
      </c>
      <c r="AM183">
        <v>0.30849710781876072</v>
      </c>
      <c r="AN183">
        <v>0.30849710781876072</v>
      </c>
      <c r="AO183">
        <v>0.30849710781876072</v>
      </c>
      <c r="AP183">
        <v>0.30849710781876072</v>
      </c>
      <c r="AQ183">
        <v>0.26464846939705122</v>
      </c>
      <c r="AR183">
        <v>0.26464846939705122</v>
      </c>
      <c r="AS183">
        <v>0.26464846939705122</v>
      </c>
      <c r="AT183">
        <v>0.26464846939705122</v>
      </c>
      <c r="AU183">
        <v>0.38479616515094373</v>
      </c>
      <c r="AV183">
        <v>0.48413774868596793</v>
      </c>
      <c r="AW183">
        <v>0.841886116991581</v>
      </c>
      <c r="AX183">
        <v>0.841886116991581</v>
      </c>
      <c r="AY183">
        <v>0.9874208829065747</v>
      </c>
      <c r="AZ183">
        <v>0.841886116991581</v>
      </c>
    </row>
    <row r="184" spans="15:54" x14ac:dyDescent="0.25">
      <c r="O184">
        <v>0.97499999999999998</v>
      </c>
      <c r="P184">
        <v>0.97499999999999998</v>
      </c>
      <c r="Q184">
        <v>0.97499999999999998</v>
      </c>
      <c r="R184">
        <v>0.97499999999999998</v>
      </c>
      <c r="S184">
        <v>0.97499999999999998</v>
      </c>
      <c r="T184">
        <v>0.9874208829065747</v>
      </c>
      <c r="U184">
        <v>0.9874208829065747</v>
      </c>
      <c r="V184">
        <v>0.841886116991581</v>
      </c>
      <c r="W184">
        <v>0.841886116991581</v>
      </c>
      <c r="X184">
        <v>0.841886116991581</v>
      </c>
      <c r="Y184">
        <v>0.841886116991581</v>
      </c>
      <c r="Z184">
        <v>0.841886116991581</v>
      </c>
      <c r="AA184">
        <v>0.841886116991581</v>
      </c>
      <c r="AB184">
        <v>0.841886116991581</v>
      </c>
      <c r="AC184">
        <v>0.9874208829065747</v>
      </c>
      <c r="AD184">
        <v>0.97499999999999998</v>
      </c>
      <c r="AE184">
        <v>0.97499999999999998</v>
      </c>
      <c r="AF184">
        <v>0.97499999999999998</v>
      </c>
      <c r="AG184">
        <v>0.97499999999999998</v>
      </c>
      <c r="AH184">
        <v>0.97499999999999998</v>
      </c>
      <c r="AM184">
        <v>0.1481851289152244</v>
      </c>
      <c r="AN184">
        <v>0.1481851289152244</v>
      </c>
      <c r="AO184">
        <v>0.21948660745348048</v>
      </c>
      <c r="AP184">
        <v>0.15437251281557451</v>
      </c>
      <c r="AQ184">
        <v>0.203516913922414</v>
      </c>
      <c r="AR184">
        <v>0.203516913922414</v>
      </c>
      <c r="AS184">
        <v>0.203516913922414</v>
      </c>
      <c r="AT184">
        <v>0.26030584210521424</v>
      </c>
      <c r="AU184">
        <v>0.31219030728623531</v>
      </c>
      <c r="AV184">
        <v>0.31219030728623531</v>
      </c>
      <c r="AW184">
        <v>0.841886116991581</v>
      </c>
      <c r="AX184">
        <v>0.841886116991581</v>
      </c>
      <c r="AY184">
        <v>0.841886116991581</v>
      </c>
      <c r="AZ184">
        <v>0.841886116991581</v>
      </c>
    </row>
    <row r="185" spans="15:54" x14ac:dyDescent="0.25">
      <c r="AC185">
        <v>0.841886116991581</v>
      </c>
      <c r="AD185">
        <v>0.9874208829065747</v>
      </c>
      <c r="AE185">
        <v>0.9874208829065747</v>
      </c>
      <c r="AF185">
        <v>0.9874208829065747</v>
      </c>
      <c r="AG185">
        <v>0.841886116991581</v>
      </c>
      <c r="AH185">
        <v>0.841886116991581</v>
      </c>
      <c r="AI185">
        <v>0.9874208829065747</v>
      </c>
      <c r="AJ185">
        <v>0.9874208829065747</v>
      </c>
      <c r="AK185">
        <v>0.9874208829065747</v>
      </c>
      <c r="AL185">
        <v>0.841886116991581</v>
      </c>
      <c r="AQ185">
        <v>0.30849710781876072</v>
      </c>
      <c r="AR185">
        <v>0.30849710781876072</v>
      </c>
      <c r="AS185">
        <v>0.30849710781876072</v>
      </c>
      <c r="AT185">
        <v>0.30849710781876072</v>
      </c>
      <c r="AU185">
        <v>0.65245285005999687</v>
      </c>
      <c r="AV185">
        <v>0.55609546230764106</v>
      </c>
      <c r="AW185">
        <v>0.30849710781876072</v>
      </c>
      <c r="AX185">
        <v>0.44501611702819499</v>
      </c>
      <c r="AY185">
        <v>0.87844774188017194</v>
      </c>
      <c r="AZ185">
        <v>0.73762192339305432</v>
      </c>
    </row>
    <row r="186" spans="15:54" x14ac:dyDescent="0.25">
      <c r="Q186">
        <v>0.97499999999999998</v>
      </c>
      <c r="R186">
        <v>0.97499999999999998</v>
      </c>
      <c r="S186">
        <v>0.97499999999999998</v>
      </c>
      <c r="T186">
        <v>1</v>
      </c>
      <c r="U186">
        <v>0.97499999999999998</v>
      </c>
      <c r="V186">
        <v>0.97499999999999998</v>
      </c>
      <c r="W186">
        <v>1</v>
      </c>
      <c r="X186">
        <v>0.97499999999999998</v>
      </c>
      <c r="Y186">
        <v>1</v>
      </c>
      <c r="Z186">
        <v>1</v>
      </c>
      <c r="AQ186">
        <v>8.8097302878802353E-2</v>
      </c>
      <c r="AR186">
        <v>8.8097302878802353E-2</v>
      </c>
      <c r="AS186">
        <v>8.8097302878802353E-2</v>
      </c>
      <c r="AT186">
        <v>9.0251100960334285E-2</v>
      </c>
      <c r="AU186">
        <v>0.13158585848276583</v>
      </c>
      <c r="AV186">
        <v>0.20386474873289884</v>
      </c>
      <c r="AW186">
        <v>0.27429941044471606</v>
      </c>
      <c r="AX186">
        <v>0.16919686395941747</v>
      </c>
      <c r="AY186">
        <v>0.43888290717904832</v>
      </c>
      <c r="AZ186">
        <v>0.32779013336158558</v>
      </c>
    </row>
    <row r="187" spans="15:54" x14ac:dyDescent="0.25">
      <c r="AQ187">
        <v>0.13718517153071252</v>
      </c>
      <c r="AR187">
        <v>0.203516913922414</v>
      </c>
      <c r="AS187">
        <v>0.203516913922414</v>
      </c>
      <c r="AT187">
        <v>0.203516913922414</v>
      </c>
      <c r="AU187">
        <v>0.13718517153071252</v>
      </c>
      <c r="AV187">
        <v>0.36082845445927214</v>
      </c>
      <c r="AW187">
        <v>0.36082845445927214</v>
      </c>
      <c r="AX187">
        <v>0.40703743227867717</v>
      </c>
      <c r="AY187">
        <v>0.61334650374316002</v>
      </c>
      <c r="AZ187">
        <v>0.51094781385783339</v>
      </c>
    </row>
    <row r="188" spans="15:54" x14ac:dyDescent="0.25">
      <c r="AQ188">
        <v>0.33868448993182154</v>
      </c>
      <c r="AR188">
        <v>0.23163576165011646</v>
      </c>
      <c r="AS188">
        <v>0.23163576165011646</v>
      </c>
      <c r="AT188">
        <v>0.23163576165011646</v>
      </c>
      <c r="AU188">
        <v>0.42812916090969866</v>
      </c>
      <c r="AV188">
        <v>0.33868448993182154</v>
      </c>
      <c r="AW188">
        <v>0.58103525718366189</v>
      </c>
      <c r="AX188">
        <v>0.33868448993182154</v>
      </c>
      <c r="AY188">
        <v>0.76963945855193838</v>
      </c>
      <c r="AZ188">
        <v>0.23163576165011646</v>
      </c>
    </row>
    <row r="189" spans="15:54" x14ac:dyDescent="0.25">
      <c r="Y189">
        <v>1</v>
      </c>
      <c r="Z189">
        <v>1</v>
      </c>
      <c r="AA189">
        <v>1</v>
      </c>
      <c r="AB189">
        <v>1</v>
      </c>
      <c r="AC189">
        <v>1</v>
      </c>
      <c r="AD189">
        <v>1</v>
      </c>
      <c r="AE189">
        <v>1</v>
      </c>
      <c r="AF189">
        <v>1</v>
      </c>
      <c r="AG189">
        <v>1</v>
      </c>
      <c r="AH189">
        <v>1</v>
      </c>
      <c r="AQ189">
        <v>0.23163576165011646</v>
      </c>
      <c r="AR189">
        <v>0.23163576165011646</v>
      </c>
      <c r="AS189">
        <v>0.33868448993182154</v>
      </c>
      <c r="AT189">
        <v>0.33868448993182154</v>
      </c>
      <c r="AU189">
        <v>0.42812916090969866</v>
      </c>
      <c r="AV189">
        <v>0.33868448993182154</v>
      </c>
      <c r="AW189">
        <v>0.50797567704847157</v>
      </c>
      <c r="AX189">
        <v>0.33868448993182154</v>
      </c>
      <c r="AY189">
        <v>0.53813153923404133</v>
      </c>
      <c r="AZ189">
        <v>0.42812916090969866</v>
      </c>
    </row>
    <row r="190" spans="15:54" x14ac:dyDescent="0.25">
      <c r="T190">
        <v>0.97499999999999998</v>
      </c>
      <c r="U190">
        <v>0.97499999999999998</v>
      </c>
      <c r="V190">
        <v>0.97499999999999998</v>
      </c>
      <c r="W190">
        <v>0.97499999999999998</v>
      </c>
      <c r="X190">
        <v>0.97499999999999998</v>
      </c>
      <c r="Y190">
        <v>0.97499999999999998</v>
      </c>
      <c r="Z190">
        <v>0.97499999999999998</v>
      </c>
      <c r="AA190">
        <v>0.97499999999999998</v>
      </c>
      <c r="AB190">
        <v>0.97499999999999998</v>
      </c>
      <c r="AC190">
        <v>0.97499999999999998</v>
      </c>
      <c r="AQ190">
        <v>0.27294359967336801</v>
      </c>
      <c r="AR190">
        <v>0.26028065419521385</v>
      </c>
      <c r="AS190">
        <v>0.26028065419521385</v>
      </c>
      <c r="AT190">
        <v>0.26028065419521385</v>
      </c>
      <c r="AU190">
        <v>0.33137666445676617</v>
      </c>
      <c r="AV190">
        <v>0.36440916210125041</v>
      </c>
      <c r="AW190">
        <v>0.26028065419521385</v>
      </c>
      <c r="AX190">
        <v>0.39578455126667444</v>
      </c>
      <c r="AY190">
        <v>0.51202934534587197</v>
      </c>
      <c r="AZ190">
        <v>0.39578455126667444</v>
      </c>
    </row>
    <row r="191" spans="15:54" x14ac:dyDescent="0.25">
      <c r="AQ191">
        <v>0.28491415291815436</v>
      </c>
      <c r="AR191">
        <v>0.28491415291815436</v>
      </c>
      <c r="AS191">
        <v>0.28491415291815436</v>
      </c>
      <c r="AT191">
        <v>0.28491415291815436</v>
      </c>
      <c r="AU191">
        <v>0.28491415291815436</v>
      </c>
      <c r="AV191">
        <v>0.51775585236017196</v>
      </c>
      <c r="AW191">
        <v>0.60974255957242196</v>
      </c>
      <c r="AX191">
        <v>0.60974255957242196</v>
      </c>
      <c r="AY191">
        <v>0.41277991698838301</v>
      </c>
      <c r="AZ191">
        <v>0.41277991698838301</v>
      </c>
    </row>
    <row r="192" spans="15:54" x14ac:dyDescent="0.25">
      <c r="AQ192">
        <v>0.21801936091053398</v>
      </c>
      <c r="AR192">
        <v>0.21801936091053398</v>
      </c>
      <c r="AS192">
        <v>0.2868893966672208</v>
      </c>
      <c r="AT192">
        <v>0.19506432296909315</v>
      </c>
      <c r="AU192">
        <v>0.2868893966672208</v>
      </c>
      <c r="AV192">
        <v>0.2868893966672208</v>
      </c>
      <c r="AW192">
        <v>0.36440916210125041</v>
      </c>
      <c r="AX192">
        <v>0.2868893966672208</v>
      </c>
      <c r="AY192">
        <v>0.38347623684926324</v>
      </c>
      <c r="AZ192">
        <v>0.2868893966672208</v>
      </c>
      <c r="BA192">
        <v>0.841886116991581</v>
      </c>
      <c r="BB192">
        <v>0.841886116991581</v>
      </c>
    </row>
    <row r="193" spans="43:54" x14ac:dyDescent="0.25">
      <c r="AQ193">
        <v>0.30849710781876072</v>
      </c>
      <c r="AR193">
        <v>0.30849710781876072</v>
      </c>
      <c r="AS193">
        <v>0.30849710781876072</v>
      </c>
      <c r="AT193">
        <v>0.30849710781876072</v>
      </c>
      <c r="AU193">
        <v>0.44501611702819499</v>
      </c>
      <c r="AV193">
        <v>0.44501611702819499</v>
      </c>
      <c r="AW193">
        <v>0.30849710781876072</v>
      </c>
      <c r="AX193">
        <v>0.55609546230764106</v>
      </c>
      <c r="AY193">
        <v>0.55609546230764106</v>
      </c>
      <c r="AZ193">
        <v>0.65245285005999687</v>
      </c>
    </row>
    <row r="194" spans="43:54" x14ac:dyDescent="0.25">
      <c r="AQ194">
        <v>0.41277991698838301</v>
      </c>
      <c r="AR194">
        <v>0.28491415291815436</v>
      </c>
      <c r="AS194">
        <v>0.41277991698838301</v>
      </c>
      <c r="AT194">
        <v>0.41277991698838301</v>
      </c>
      <c r="AU194">
        <v>0.51775585236017196</v>
      </c>
      <c r="AV194">
        <v>0.51775585236017196</v>
      </c>
      <c r="AW194">
        <v>0.51775585236017196</v>
      </c>
      <c r="AX194">
        <v>0.28491415291815436</v>
      </c>
      <c r="AY194">
        <v>0.41277991698838301</v>
      </c>
      <c r="AZ194">
        <v>0.41277991698838301</v>
      </c>
    </row>
    <row r="195" spans="43:54" x14ac:dyDescent="0.25">
      <c r="AQ195">
        <v>0.57872319704319519</v>
      </c>
      <c r="AR195">
        <v>0.40961639722500343</v>
      </c>
      <c r="AS195">
        <v>0.57872319704319519</v>
      </c>
      <c r="AT195">
        <v>0.57872319704319519</v>
      </c>
      <c r="AU195">
        <v>0.90101172155749332</v>
      </c>
      <c r="AV195">
        <v>0.81594843235991643</v>
      </c>
      <c r="AW195">
        <v>0.57872319704319519</v>
      </c>
      <c r="AX195">
        <v>0.7095791362626569</v>
      </c>
      <c r="AY195">
        <v>0.7095791362626569</v>
      </c>
      <c r="AZ195">
        <v>0.57872319704319519</v>
      </c>
    </row>
    <row r="196" spans="43:54" x14ac:dyDescent="0.25">
      <c r="AQ196">
        <v>0.52650967087520595</v>
      </c>
      <c r="AR196">
        <v>0.36941664755281922</v>
      </c>
      <c r="AS196">
        <v>0.52650967087520595</v>
      </c>
      <c r="AT196">
        <v>0.36941664755281922</v>
      </c>
      <c r="AU196">
        <v>0.52650967087520595</v>
      </c>
      <c r="AV196">
        <v>0.57872319704319519</v>
      </c>
      <c r="AW196">
        <v>0.52650967087520595</v>
      </c>
      <c r="AX196">
        <v>0.40961639722500343</v>
      </c>
      <c r="AY196">
        <v>0.36941664755281922</v>
      </c>
      <c r="AZ196">
        <v>0.36941664755281922</v>
      </c>
    </row>
    <row r="197" spans="43:54" x14ac:dyDescent="0.25">
      <c r="AQ197">
        <v>0.97499999999999998</v>
      </c>
      <c r="AR197">
        <v>0.97499999999999998</v>
      </c>
      <c r="AS197">
        <v>0.36941664755281922</v>
      </c>
      <c r="AT197">
        <v>0.36941664755281922</v>
      </c>
      <c r="AU197">
        <v>0.36941664755281922</v>
      </c>
      <c r="AV197">
        <v>0.36941664755281922</v>
      </c>
      <c r="AW197">
        <v>0.36941664755281922</v>
      </c>
      <c r="AX197">
        <v>0.36941664755281922</v>
      </c>
      <c r="AY197">
        <v>0.36941664755281922</v>
      </c>
      <c r="AZ197">
        <v>0.36941664755281922</v>
      </c>
      <c r="BA197">
        <v>0.40961639722500343</v>
      </c>
      <c r="BB197">
        <v>0.57872319704319519</v>
      </c>
    </row>
    <row r="198" spans="43:54" x14ac:dyDescent="0.25">
      <c r="AS198">
        <v>0.1963696467625391</v>
      </c>
      <c r="AT198">
        <v>0.13227460449775408</v>
      </c>
      <c r="AU198">
        <v>0.13227460449775408</v>
      </c>
      <c r="AV198">
        <v>0.13227460449775408</v>
      </c>
      <c r="AW198">
        <v>0.13718517153071252</v>
      </c>
      <c r="AX198">
        <v>0.1963696467625391</v>
      </c>
      <c r="AY198">
        <v>0.13227460449775408</v>
      </c>
      <c r="AZ198">
        <v>0.1963696467625391</v>
      </c>
      <c r="BA198">
        <v>0.1963696467625391</v>
      </c>
      <c r="BB198">
        <v>0.34867878553536125</v>
      </c>
    </row>
    <row r="199" spans="43:54" x14ac:dyDescent="0.25">
      <c r="AS199">
        <v>0.20590721420782265</v>
      </c>
      <c r="AT199">
        <v>0.20590721420782265</v>
      </c>
      <c r="AU199">
        <v>0.30232073843453167</v>
      </c>
      <c r="AV199">
        <v>0.30232073843453167</v>
      </c>
      <c r="AW199">
        <v>0.30232073843453167</v>
      </c>
      <c r="AX199">
        <v>0.20590721420782265</v>
      </c>
      <c r="AY199">
        <v>0.20590721420782265</v>
      </c>
      <c r="AZ199">
        <v>0.20590721420782265</v>
      </c>
      <c r="BA199">
        <v>0.20590721420782265</v>
      </c>
      <c r="BB199">
        <v>0.5866206364513582</v>
      </c>
    </row>
    <row r="200" spans="43:54" x14ac:dyDescent="0.25">
      <c r="AS200">
        <v>0.30232073843453167</v>
      </c>
      <c r="AT200">
        <v>0.20590721420782265</v>
      </c>
      <c r="AU200">
        <v>0.30232073843453167</v>
      </c>
      <c r="AV200">
        <v>0.20590721420782265</v>
      </c>
      <c r="AW200">
        <v>0.30232073843453167</v>
      </c>
      <c r="AX200">
        <v>0.30232073843453167</v>
      </c>
      <c r="AY200">
        <v>0.20590721420782265</v>
      </c>
      <c r="AZ200">
        <v>0.21801936091053398</v>
      </c>
      <c r="BA200">
        <v>0.30232073843453167</v>
      </c>
      <c r="BB200">
        <v>0.30232073843453167</v>
      </c>
    </row>
    <row r="201" spans="43:54" x14ac:dyDescent="0.25">
      <c r="AS201">
        <v>0.45925812643990049</v>
      </c>
      <c r="AT201">
        <v>0.45925812643990049</v>
      </c>
      <c r="AU201">
        <v>0.64123457899767455</v>
      </c>
      <c r="AV201">
        <v>0.64123457899767455</v>
      </c>
      <c r="AW201">
        <v>0.45925812643990049</v>
      </c>
      <c r="AX201">
        <v>0.52182375010498139</v>
      </c>
      <c r="AY201">
        <v>0.45925812643990049</v>
      </c>
      <c r="AZ201">
        <v>0.45925812643990049</v>
      </c>
      <c r="BA201">
        <v>0.64123457899767455</v>
      </c>
      <c r="BB201">
        <v>0.64123457899767455</v>
      </c>
    </row>
    <row r="202" spans="43:54" x14ac:dyDescent="0.25">
      <c r="AS202">
        <v>0.60236463561647458</v>
      </c>
      <c r="AT202">
        <v>0.60236463561647458</v>
      </c>
      <c r="AU202">
        <v>0.80587955031675573</v>
      </c>
      <c r="AV202">
        <v>0.80587955031675573</v>
      </c>
      <c r="AW202">
        <v>0.60236463561647458</v>
      </c>
      <c r="AX202">
        <v>0.80587955031675573</v>
      </c>
      <c r="AY202">
        <v>0.80587955031675573</v>
      </c>
      <c r="AZ202">
        <v>0.80587955031675573</v>
      </c>
      <c r="BA202">
        <v>0.80587955031675573</v>
      </c>
      <c r="BB202">
        <v>0.80587955031675573</v>
      </c>
    </row>
    <row r="203" spans="43:54" x14ac:dyDescent="0.25">
      <c r="AS203">
        <v>0.71641793611808868</v>
      </c>
      <c r="AT203">
        <v>0.52182375010498139</v>
      </c>
      <c r="AU203">
        <v>0.71641793611808868</v>
      </c>
      <c r="AV203">
        <v>0.52182375010498139</v>
      </c>
      <c r="AW203">
        <v>0.52182375010498139</v>
      </c>
      <c r="AX203">
        <v>0.52182375010498139</v>
      </c>
      <c r="AY203">
        <v>0.52182375010498139</v>
      </c>
      <c r="AZ203">
        <v>0.52182375010498139</v>
      </c>
      <c r="BA203">
        <v>0.52182375010498139</v>
      </c>
      <c r="BB203">
        <v>0.52182375010498139</v>
      </c>
    </row>
    <row r="204" spans="43:54" x14ac:dyDescent="0.25">
      <c r="AS204">
        <v>0.97499999999999998</v>
      </c>
      <c r="AT204">
        <v>0.97499999999999998</v>
      </c>
      <c r="AU204">
        <v>0.97499999999999998</v>
      </c>
      <c r="AV204">
        <v>0.97499999999999998</v>
      </c>
      <c r="AW204">
        <v>0.97499999999999998</v>
      </c>
      <c r="AX204">
        <v>0.97499999999999998</v>
      </c>
      <c r="AY204">
        <v>0.97499999999999998</v>
      </c>
      <c r="AZ204">
        <v>0.97499999999999998</v>
      </c>
      <c r="BA204">
        <v>0.97499999999999998</v>
      </c>
      <c r="BB204">
        <v>0.97499999999999998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B204"/>
  <sheetViews>
    <sheetView workbookViewId="0">
      <selection sqref="A1:XFD1048576"/>
    </sheetView>
  </sheetViews>
  <sheetFormatPr defaultColWidth="8.85546875" defaultRowHeight="15" x14ac:dyDescent="0.25"/>
  <sheetData>
    <row r="1" spans="1:54" x14ac:dyDescent="0.25">
      <c r="A1" s="7">
        <v>0</v>
      </c>
      <c r="B1" s="7">
        <v>0</v>
      </c>
      <c r="C1" s="7">
        <v>0</v>
      </c>
      <c r="D1" s="7">
        <v>0</v>
      </c>
      <c r="E1" s="7">
        <v>0</v>
      </c>
      <c r="F1" s="7">
        <v>0</v>
      </c>
      <c r="G1" s="7">
        <v>0</v>
      </c>
      <c r="H1" s="7">
        <v>0</v>
      </c>
      <c r="I1" s="7">
        <v>0</v>
      </c>
      <c r="J1" s="7">
        <v>0</v>
      </c>
      <c r="K1" s="7">
        <v>0</v>
      </c>
      <c r="L1" s="7">
        <v>0</v>
      </c>
      <c r="M1" s="7">
        <v>0</v>
      </c>
      <c r="N1" s="7">
        <v>0</v>
      </c>
      <c r="O1" s="7">
        <v>0</v>
      </c>
      <c r="P1" s="7">
        <v>0</v>
      </c>
      <c r="Q1" s="7">
        <v>0</v>
      </c>
      <c r="R1" s="7">
        <v>0</v>
      </c>
      <c r="S1" s="7">
        <v>0</v>
      </c>
      <c r="T1" s="7">
        <v>0</v>
      </c>
      <c r="U1" s="7">
        <v>0</v>
      </c>
      <c r="V1" s="7">
        <v>0</v>
      </c>
      <c r="W1" s="7">
        <v>0</v>
      </c>
      <c r="X1" s="7">
        <v>0</v>
      </c>
      <c r="Y1" s="7">
        <v>0</v>
      </c>
      <c r="Z1" s="7">
        <v>0</v>
      </c>
      <c r="AA1" s="7">
        <v>0</v>
      </c>
      <c r="AB1" s="7">
        <v>0</v>
      </c>
      <c r="AC1" s="7">
        <v>0</v>
      </c>
      <c r="AD1" s="7">
        <v>0</v>
      </c>
      <c r="AE1" s="7">
        <v>0</v>
      </c>
      <c r="AF1" s="7">
        <v>0</v>
      </c>
      <c r="AG1" s="7">
        <v>0</v>
      </c>
      <c r="AH1" s="7">
        <v>0</v>
      </c>
      <c r="AI1" s="7">
        <v>0</v>
      </c>
      <c r="AJ1" s="7">
        <v>0</v>
      </c>
      <c r="AK1" s="7">
        <v>0</v>
      </c>
      <c r="AL1" s="7">
        <v>0</v>
      </c>
      <c r="AM1" s="7">
        <v>0</v>
      </c>
      <c r="AN1" s="7">
        <v>0</v>
      </c>
      <c r="AO1" s="7">
        <v>0</v>
      </c>
      <c r="AP1" s="7">
        <v>0</v>
      </c>
      <c r="AQ1" s="7">
        <v>0</v>
      </c>
      <c r="AR1" s="7">
        <v>0</v>
      </c>
      <c r="AS1" s="7">
        <v>0</v>
      </c>
      <c r="AT1" s="7">
        <v>0</v>
      </c>
      <c r="AU1" s="7">
        <v>0</v>
      </c>
      <c r="AV1" s="7">
        <v>0</v>
      </c>
      <c r="AW1" s="7">
        <v>0</v>
      </c>
      <c r="AX1" s="7">
        <v>0</v>
      </c>
      <c r="AY1" s="7">
        <v>0</v>
      </c>
      <c r="AZ1" s="7">
        <v>0</v>
      </c>
      <c r="BA1" s="7">
        <v>0</v>
      </c>
      <c r="BB1" s="7">
        <v>0</v>
      </c>
    </row>
    <row r="2" spans="1:54" x14ac:dyDescent="0.25">
      <c r="A2" s="7">
        <v>0</v>
      </c>
      <c r="B2" s="7">
        <v>0</v>
      </c>
      <c r="C2" s="7">
        <v>0</v>
      </c>
      <c r="D2" s="7">
        <v>0</v>
      </c>
      <c r="E2" s="7">
        <v>0</v>
      </c>
      <c r="F2" s="7">
        <v>0</v>
      </c>
      <c r="G2" s="7">
        <v>0</v>
      </c>
      <c r="H2" s="7">
        <v>0</v>
      </c>
      <c r="I2" s="7">
        <v>0</v>
      </c>
      <c r="J2" s="7">
        <v>0</v>
      </c>
      <c r="K2" s="7">
        <v>0</v>
      </c>
      <c r="L2" s="7">
        <v>0</v>
      </c>
      <c r="M2" s="7">
        <v>0</v>
      </c>
      <c r="N2" s="7">
        <v>0</v>
      </c>
      <c r="O2" s="7">
        <v>0</v>
      </c>
      <c r="P2" s="7">
        <v>0</v>
      </c>
      <c r="Q2" s="7">
        <v>0</v>
      </c>
      <c r="R2" s="7">
        <v>0</v>
      </c>
      <c r="S2" s="7">
        <v>0</v>
      </c>
      <c r="T2" s="7">
        <v>0</v>
      </c>
      <c r="U2" s="7">
        <v>0</v>
      </c>
      <c r="V2" s="7">
        <v>0</v>
      </c>
      <c r="W2" s="7">
        <v>0</v>
      </c>
      <c r="X2" s="7">
        <v>0</v>
      </c>
      <c r="Y2" s="7">
        <v>0</v>
      </c>
      <c r="Z2" s="7">
        <v>0</v>
      </c>
      <c r="AA2" s="7">
        <v>0</v>
      </c>
      <c r="AB2" s="7">
        <v>0</v>
      </c>
      <c r="AC2" s="7">
        <v>0</v>
      </c>
      <c r="AD2" s="7">
        <v>0</v>
      </c>
      <c r="AE2" s="7">
        <v>0</v>
      </c>
      <c r="AF2" s="7">
        <v>0</v>
      </c>
      <c r="AG2" s="7">
        <v>0</v>
      </c>
      <c r="AH2" s="7">
        <v>0</v>
      </c>
      <c r="AI2" s="7">
        <v>0</v>
      </c>
      <c r="AJ2" s="7">
        <v>0</v>
      </c>
      <c r="AK2" s="7">
        <v>0</v>
      </c>
      <c r="AL2" s="7">
        <v>0</v>
      </c>
      <c r="AM2" s="7">
        <v>0</v>
      </c>
      <c r="AN2" s="7">
        <v>0</v>
      </c>
      <c r="AO2" s="7">
        <v>0</v>
      </c>
      <c r="AP2" s="7">
        <v>0</v>
      </c>
      <c r="AQ2" s="7">
        <v>0</v>
      </c>
      <c r="AR2" s="7">
        <v>0</v>
      </c>
      <c r="AS2" s="7">
        <v>0</v>
      </c>
      <c r="AT2" s="7">
        <v>0</v>
      </c>
      <c r="AU2" s="7">
        <v>0</v>
      </c>
      <c r="AV2" s="7">
        <v>0</v>
      </c>
      <c r="AW2" s="7">
        <v>0</v>
      </c>
      <c r="AX2" s="7">
        <v>0</v>
      </c>
      <c r="AY2" s="7">
        <v>0</v>
      </c>
      <c r="AZ2" s="7">
        <v>0</v>
      </c>
      <c r="BA2" s="7">
        <v>0</v>
      </c>
      <c r="BB2" s="7">
        <v>0</v>
      </c>
    </row>
    <row r="3" spans="1:54" x14ac:dyDescent="0.25">
      <c r="A3" s="7">
        <v>0</v>
      </c>
      <c r="B3" s="7">
        <v>0</v>
      </c>
      <c r="C3" s="7">
        <v>0</v>
      </c>
      <c r="D3" s="7">
        <v>0</v>
      </c>
      <c r="E3" s="7">
        <v>0</v>
      </c>
      <c r="F3" s="7">
        <v>0</v>
      </c>
      <c r="G3" s="7">
        <v>0</v>
      </c>
      <c r="H3" s="7">
        <v>0</v>
      </c>
      <c r="I3" s="7">
        <v>0</v>
      </c>
      <c r="J3" s="7">
        <v>0</v>
      </c>
      <c r="K3" s="7">
        <v>0</v>
      </c>
      <c r="L3" s="7">
        <v>0</v>
      </c>
      <c r="M3" s="7">
        <v>0</v>
      </c>
      <c r="N3" s="7">
        <v>0</v>
      </c>
      <c r="O3" s="7">
        <v>0</v>
      </c>
      <c r="P3" s="7">
        <v>0</v>
      </c>
      <c r="Q3" s="7">
        <v>0</v>
      </c>
      <c r="R3" s="7">
        <v>0</v>
      </c>
      <c r="S3" s="7">
        <v>0</v>
      </c>
      <c r="T3" s="7">
        <v>0</v>
      </c>
      <c r="U3" s="7">
        <v>0</v>
      </c>
      <c r="V3" s="7">
        <v>0</v>
      </c>
      <c r="W3" s="7">
        <v>0</v>
      </c>
      <c r="X3" s="7">
        <v>0</v>
      </c>
      <c r="Y3" s="7">
        <v>0</v>
      </c>
      <c r="Z3" s="7">
        <v>0</v>
      </c>
      <c r="AA3" s="7">
        <v>0</v>
      </c>
      <c r="AB3" s="7">
        <v>0</v>
      </c>
      <c r="AC3" s="7">
        <v>0</v>
      </c>
      <c r="AD3" s="7">
        <v>0</v>
      </c>
      <c r="AE3" s="7">
        <v>0</v>
      </c>
      <c r="AF3" s="7">
        <v>0</v>
      </c>
      <c r="AG3" s="7">
        <v>0</v>
      </c>
      <c r="AH3" s="7">
        <v>0</v>
      </c>
      <c r="AI3" s="7">
        <v>0</v>
      </c>
      <c r="AJ3" s="7">
        <v>0</v>
      </c>
      <c r="AK3" s="7">
        <v>0</v>
      </c>
      <c r="AL3" s="7">
        <v>0</v>
      </c>
      <c r="AM3" s="7">
        <v>0</v>
      </c>
      <c r="AN3" s="7">
        <v>0</v>
      </c>
      <c r="AO3" s="7">
        <v>0</v>
      </c>
      <c r="AP3" s="7">
        <v>0</v>
      </c>
      <c r="AQ3" s="7">
        <v>0</v>
      </c>
      <c r="AR3" s="7">
        <v>0</v>
      </c>
      <c r="AS3" s="7">
        <v>0</v>
      </c>
      <c r="AT3" s="7">
        <v>0</v>
      </c>
      <c r="AU3" s="7">
        <v>0</v>
      </c>
      <c r="AV3" s="7">
        <v>0</v>
      </c>
      <c r="AW3" s="7">
        <v>0</v>
      </c>
      <c r="AX3" s="7">
        <v>0</v>
      </c>
      <c r="AY3" s="7">
        <v>0</v>
      </c>
      <c r="AZ3" s="7">
        <v>0</v>
      </c>
      <c r="BA3" s="7">
        <v>0</v>
      </c>
      <c r="BB3" s="7">
        <v>0</v>
      </c>
    </row>
    <row r="4" spans="1:54" x14ac:dyDescent="0.25">
      <c r="A4" s="7">
        <v>0</v>
      </c>
      <c r="B4" s="7">
        <v>0</v>
      </c>
      <c r="C4" s="7">
        <v>0</v>
      </c>
      <c r="D4" s="7">
        <v>0</v>
      </c>
      <c r="E4" s="7">
        <v>0</v>
      </c>
      <c r="F4" s="7">
        <v>0</v>
      </c>
      <c r="G4" s="7">
        <v>0</v>
      </c>
      <c r="H4" s="7">
        <v>0</v>
      </c>
      <c r="I4" s="7">
        <v>0</v>
      </c>
      <c r="J4" s="7">
        <v>0</v>
      </c>
      <c r="K4" s="7">
        <v>0</v>
      </c>
      <c r="L4" s="7">
        <v>0</v>
      </c>
      <c r="M4" s="7">
        <v>0</v>
      </c>
      <c r="N4" s="7">
        <v>0</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7">
        <v>0</v>
      </c>
      <c r="AO4" s="7">
        <v>0</v>
      </c>
      <c r="AP4" s="7">
        <v>0</v>
      </c>
      <c r="AQ4" s="7">
        <v>0</v>
      </c>
      <c r="AR4" s="7">
        <v>0</v>
      </c>
      <c r="AS4" s="7">
        <v>0</v>
      </c>
      <c r="AT4" s="7">
        <v>0</v>
      </c>
      <c r="AU4" s="7">
        <v>0</v>
      </c>
      <c r="AV4" s="7">
        <v>0</v>
      </c>
      <c r="AW4" s="7">
        <v>0</v>
      </c>
      <c r="AX4" s="7">
        <v>0</v>
      </c>
      <c r="AY4" s="7">
        <v>0</v>
      </c>
      <c r="AZ4" s="7">
        <v>0</v>
      </c>
      <c r="BA4" s="7">
        <v>0</v>
      </c>
      <c r="BB4" s="7">
        <v>0</v>
      </c>
    </row>
    <row r="5" spans="1:54" x14ac:dyDescent="0.25">
      <c r="A5" s="7">
        <v>0</v>
      </c>
      <c r="B5" s="7">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row>
    <row r="6" spans="1:54" x14ac:dyDescent="0.25">
      <c r="A6" s="7">
        <v>0</v>
      </c>
      <c r="B6" s="7">
        <v>0</v>
      </c>
      <c r="C6" s="7">
        <v>0</v>
      </c>
      <c r="D6" s="7">
        <v>0</v>
      </c>
      <c r="E6" s="7">
        <v>0</v>
      </c>
      <c r="F6" s="7">
        <v>0</v>
      </c>
      <c r="G6" s="7">
        <v>0</v>
      </c>
      <c r="H6" s="7">
        <v>0</v>
      </c>
      <c r="I6" s="7">
        <v>0</v>
      </c>
      <c r="J6" s="7">
        <v>0</v>
      </c>
      <c r="K6" s="7">
        <v>0</v>
      </c>
      <c r="L6" s="7">
        <v>0</v>
      </c>
      <c r="M6" s="7">
        <v>0</v>
      </c>
      <c r="N6" s="7">
        <v>0</v>
      </c>
      <c r="O6" s="7">
        <v>0</v>
      </c>
      <c r="P6" s="7">
        <v>0</v>
      </c>
      <c r="Q6" s="7">
        <v>0</v>
      </c>
      <c r="R6" s="7">
        <v>0</v>
      </c>
      <c r="S6" s="7">
        <v>0</v>
      </c>
      <c r="T6" s="7">
        <v>0</v>
      </c>
      <c r="U6" s="7">
        <v>0</v>
      </c>
      <c r="V6" s="7">
        <v>0</v>
      </c>
      <c r="W6" s="7">
        <v>0</v>
      </c>
      <c r="X6" s="7">
        <v>0</v>
      </c>
      <c r="Y6" s="7">
        <v>0</v>
      </c>
      <c r="Z6" s="7">
        <v>0</v>
      </c>
      <c r="AA6" s="7">
        <v>0</v>
      </c>
      <c r="AB6" s="7">
        <v>0</v>
      </c>
      <c r="AC6" s="7">
        <v>0</v>
      </c>
      <c r="AD6" s="7">
        <v>0</v>
      </c>
      <c r="AE6" s="7">
        <v>0</v>
      </c>
      <c r="AF6" s="7">
        <v>0</v>
      </c>
      <c r="AG6" s="7">
        <v>0</v>
      </c>
      <c r="AH6" s="7">
        <v>0</v>
      </c>
      <c r="AI6" s="7">
        <v>0</v>
      </c>
      <c r="AJ6" s="7">
        <v>0</v>
      </c>
      <c r="AK6" s="7">
        <v>0</v>
      </c>
      <c r="AL6" s="7">
        <v>0</v>
      </c>
      <c r="AM6" s="7">
        <v>0</v>
      </c>
      <c r="AN6" s="7">
        <v>0</v>
      </c>
      <c r="AO6" s="7">
        <v>0</v>
      </c>
      <c r="AP6" s="7">
        <v>0</v>
      </c>
      <c r="AQ6" s="7">
        <v>0</v>
      </c>
      <c r="AR6" s="7">
        <v>0</v>
      </c>
      <c r="AS6" s="7">
        <v>0</v>
      </c>
      <c r="AT6" s="7">
        <v>0</v>
      </c>
      <c r="AU6" s="7">
        <v>0</v>
      </c>
      <c r="AV6" s="7">
        <v>0</v>
      </c>
      <c r="AW6" s="7">
        <v>0</v>
      </c>
      <c r="AX6" s="7">
        <v>0</v>
      </c>
      <c r="AY6" s="7">
        <v>0</v>
      </c>
      <c r="AZ6" s="7">
        <v>0</v>
      </c>
      <c r="BA6" s="7">
        <v>0</v>
      </c>
      <c r="BB6" s="7">
        <v>0</v>
      </c>
    </row>
    <row r="7" spans="1:54" x14ac:dyDescent="0.25">
      <c r="A7" s="7">
        <v>0</v>
      </c>
      <c r="B7" s="7">
        <v>0</v>
      </c>
      <c r="C7" s="7">
        <v>0</v>
      </c>
      <c r="D7" s="7">
        <v>0</v>
      </c>
      <c r="E7" s="7">
        <v>0</v>
      </c>
      <c r="F7" s="7">
        <v>0</v>
      </c>
      <c r="G7" s="7">
        <v>0</v>
      </c>
      <c r="H7" s="7">
        <v>0</v>
      </c>
      <c r="I7" s="7">
        <v>0</v>
      </c>
      <c r="J7" s="7">
        <v>0</v>
      </c>
      <c r="K7" s="7">
        <v>0</v>
      </c>
      <c r="L7" s="7">
        <v>0</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row>
    <row r="8" spans="1:54" x14ac:dyDescent="0.25">
      <c r="A8" s="7">
        <v>0</v>
      </c>
      <c r="B8" s="7">
        <v>0</v>
      </c>
      <c r="C8" s="7">
        <v>0</v>
      </c>
      <c r="D8" s="7">
        <v>0</v>
      </c>
      <c r="E8" s="7">
        <v>0</v>
      </c>
      <c r="F8" s="7">
        <v>0</v>
      </c>
      <c r="G8" s="7">
        <v>0</v>
      </c>
      <c r="H8" s="7">
        <v>0</v>
      </c>
      <c r="I8" s="7">
        <v>0</v>
      </c>
      <c r="J8" s="7">
        <v>0</v>
      </c>
      <c r="K8" s="7">
        <v>0</v>
      </c>
      <c r="L8" s="7">
        <v>0</v>
      </c>
      <c r="M8" s="7">
        <v>0</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row>
    <row r="9" spans="1:54" x14ac:dyDescent="0.25">
      <c r="A9" s="7">
        <v>0</v>
      </c>
      <c r="B9" s="7">
        <v>0</v>
      </c>
      <c r="C9" s="7">
        <v>0</v>
      </c>
      <c r="D9" s="7">
        <v>0</v>
      </c>
      <c r="E9" s="7">
        <v>0</v>
      </c>
      <c r="F9" s="7">
        <v>0</v>
      </c>
      <c r="G9" s="7">
        <v>0</v>
      </c>
      <c r="H9" s="7">
        <v>0</v>
      </c>
      <c r="I9" s="7">
        <v>0</v>
      </c>
      <c r="J9" s="7">
        <v>0</v>
      </c>
      <c r="K9" s="7">
        <v>0</v>
      </c>
      <c r="L9" s="7">
        <v>0</v>
      </c>
      <c r="M9" s="7">
        <v>0</v>
      </c>
      <c r="N9" s="7">
        <v>0</v>
      </c>
      <c r="O9" s="7">
        <v>0.73325861585878394</v>
      </c>
      <c r="P9" s="7">
        <v>0.77752871952927993</v>
      </c>
      <c r="Q9" s="7">
        <v>0.78089100588400107</v>
      </c>
      <c r="R9" s="7">
        <v>0.65648641075931635</v>
      </c>
      <c r="S9" s="7">
        <v>0.57263990955342003</v>
      </c>
      <c r="T9" s="7">
        <v>0.52402487280949694</v>
      </c>
      <c r="U9" s="7">
        <v>0.49293386093838326</v>
      </c>
      <c r="V9" s="7">
        <v>0.56161673261729794</v>
      </c>
      <c r="W9" s="7">
        <v>4.6636517806670434E-2</v>
      </c>
      <c r="X9" s="7">
        <v>0.18117580553985302</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row>
    <row r="10" spans="1:54" x14ac:dyDescent="0.25">
      <c r="A10" s="7">
        <v>0</v>
      </c>
      <c r="B10" s="7">
        <v>0</v>
      </c>
      <c r="C10" s="7">
        <v>0</v>
      </c>
      <c r="D10" s="7">
        <v>0</v>
      </c>
      <c r="E10" s="7">
        <v>0</v>
      </c>
      <c r="F10" s="7">
        <v>0</v>
      </c>
      <c r="G10" s="7">
        <v>0</v>
      </c>
      <c r="H10" s="7">
        <v>0</v>
      </c>
      <c r="I10" s="7">
        <v>0</v>
      </c>
      <c r="J10" s="7">
        <v>0</v>
      </c>
      <c r="K10" s="7">
        <v>0</v>
      </c>
      <c r="L10" s="7">
        <v>0</v>
      </c>
      <c r="M10" s="7">
        <v>0</v>
      </c>
      <c r="N10" s="7">
        <v>0</v>
      </c>
      <c r="O10" s="7">
        <v>0.81859410430838997</v>
      </c>
      <c r="P10" s="7">
        <v>0.92063492063492058</v>
      </c>
      <c r="Q10" s="7">
        <v>0.87755102040816324</v>
      </c>
      <c r="R10" s="7">
        <v>0.84807256235827666</v>
      </c>
      <c r="S10" s="7">
        <v>0.68949771689497719</v>
      </c>
      <c r="T10" s="7">
        <v>0.67351598173515981</v>
      </c>
      <c r="U10" s="7">
        <v>0.64383561643835618</v>
      </c>
      <c r="V10" s="7">
        <v>0.64611872146118721</v>
      </c>
      <c r="W10" s="7">
        <v>0.13013698630136986</v>
      </c>
      <c r="X10" s="7">
        <v>0.34018264840182649</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row>
    <row r="11" spans="1:54" x14ac:dyDescent="0.25">
      <c r="A11" s="7">
        <v>0</v>
      </c>
      <c r="B11" s="7">
        <v>0</v>
      </c>
      <c r="C11" s="7">
        <v>0</v>
      </c>
      <c r="D11" s="7">
        <v>0</v>
      </c>
      <c r="E11" s="7">
        <v>0</v>
      </c>
      <c r="F11" s="7">
        <v>0</v>
      </c>
      <c r="G11" s="7">
        <v>0</v>
      </c>
      <c r="H11" s="7">
        <v>0</v>
      </c>
      <c r="I11" s="7">
        <v>0</v>
      </c>
      <c r="J11" s="7">
        <v>0</v>
      </c>
      <c r="K11" s="7">
        <v>0</v>
      </c>
      <c r="L11" s="7">
        <v>0</v>
      </c>
      <c r="M11" s="7">
        <v>0</v>
      </c>
      <c r="N11" s="7">
        <v>0</v>
      </c>
      <c r="O11" s="7">
        <v>0.9358974358974359</v>
      </c>
      <c r="P11" s="7">
        <v>0.96153846153846156</v>
      </c>
      <c r="Q11" s="7">
        <v>0.93710691823899372</v>
      </c>
      <c r="R11" s="7">
        <v>0.93710691823899372</v>
      </c>
      <c r="S11" s="7">
        <v>0.77215189873417722</v>
      </c>
      <c r="T11" s="7">
        <v>0.72151898734177211</v>
      </c>
      <c r="U11" s="7">
        <v>0.65822784810126578</v>
      </c>
      <c r="V11" s="7">
        <v>0.75316455696202533</v>
      </c>
      <c r="W11" s="7">
        <v>0.31645569620253167</v>
      </c>
      <c r="X11" s="7">
        <v>0.44303797468354428</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row>
    <row r="12" spans="1:54" x14ac:dyDescent="0.25">
      <c r="A12" s="7">
        <v>0</v>
      </c>
      <c r="B12" s="7">
        <v>0</v>
      </c>
      <c r="C12" s="7">
        <v>0</v>
      </c>
      <c r="D12" s="7">
        <v>0</v>
      </c>
      <c r="E12" s="7">
        <v>0</v>
      </c>
      <c r="F12" s="7">
        <v>0</v>
      </c>
      <c r="G12" s="7">
        <v>0</v>
      </c>
      <c r="H12" s="7">
        <v>0</v>
      </c>
      <c r="I12" s="7">
        <v>0</v>
      </c>
      <c r="J12" s="7">
        <v>0</v>
      </c>
      <c r="K12" s="7">
        <v>0</v>
      </c>
      <c r="L12" s="7">
        <v>0</v>
      </c>
      <c r="M12" s="7">
        <v>0</v>
      </c>
      <c r="N12" s="7">
        <v>0</v>
      </c>
      <c r="O12" s="7">
        <v>0</v>
      </c>
      <c r="P12" s="7">
        <v>0</v>
      </c>
      <c r="Q12" s="7">
        <v>0.92891566265060244</v>
      </c>
      <c r="R12" s="7">
        <v>0.92771084337349397</v>
      </c>
      <c r="S12" s="7">
        <v>0.80481927710843371</v>
      </c>
      <c r="T12" s="7">
        <v>0.76385542168674703</v>
      </c>
      <c r="U12" s="7">
        <v>0.78433734939759037</v>
      </c>
      <c r="V12" s="7">
        <v>0.75301204819277112</v>
      </c>
      <c r="W12" s="7">
        <v>0.38313253012048193</v>
      </c>
      <c r="X12" s="7">
        <v>0.58313253012048194</v>
      </c>
      <c r="Y12" s="7">
        <v>0.17146433041301626</v>
      </c>
      <c r="Z12" s="7">
        <v>0.27033792240300375</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row>
    <row r="13" spans="1:54" x14ac:dyDescent="0.25">
      <c r="A13" s="7">
        <v>0</v>
      </c>
      <c r="B13" s="7">
        <v>0</v>
      </c>
      <c r="C13" s="7">
        <v>0</v>
      </c>
      <c r="D13" s="7">
        <v>0</v>
      </c>
      <c r="E13" s="7">
        <v>0</v>
      </c>
      <c r="F13" s="7">
        <v>0</v>
      </c>
      <c r="G13" s="7">
        <v>0</v>
      </c>
      <c r="H13" s="7">
        <v>0</v>
      </c>
      <c r="I13" s="7">
        <v>0</v>
      </c>
      <c r="J13" s="7">
        <v>0</v>
      </c>
      <c r="K13" s="7">
        <v>0</v>
      </c>
      <c r="L13" s="7">
        <v>0</v>
      </c>
      <c r="M13" s="7">
        <v>0</v>
      </c>
      <c r="N13" s="7">
        <v>0</v>
      </c>
      <c r="O13" s="7">
        <v>0</v>
      </c>
      <c r="P13" s="7">
        <v>0</v>
      </c>
      <c r="Q13" s="7">
        <v>0.91743119266055051</v>
      </c>
      <c r="R13" s="7">
        <v>0.90825688073394495</v>
      </c>
      <c r="S13" s="7">
        <v>0.82407407407407407</v>
      </c>
      <c r="T13" s="7">
        <v>0.86111111111111116</v>
      </c>
      <c r="U13" s="7">
        <v>0.79629629629629628</v>
      </c>
      <c r="V13" s="7">
        <v>0.76851851851851849</v>
      </c>
      <c r="W13" s="7">
        <v>0.67592592592592593</v>
      </c>
      <c r="X13" s="7">
        <v>0.71296296296296291</v>
      </c>
      <c r="Y13" s="7">
        <v>0.38532110091743121</v>
      </c>
      <c r="Z13" s="7">
        <v>0.40366972477064222</v>
      </c>
      <c r="AA13" s="7">
        <v>0</v>
      </c>
      <c r="AB13" s="7">
        <v>0</v>
      </c>
      <c r="AC13" s="7">
        <v>0</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row>
    <row r="14" spans="1:54" x14ac:dyDescent="0.25">
      <c r="A14" s="7">
        <v>0</v>
      </c>
      <c r="B14" s="7">
        <v>0</v>
      </c>
      <c r="C14" s="7">
        <v>0</v>
      </c>
      <c r="D14" s="7">
        <v>0</v>
      </c>
      <c r="E14" s="7">
        <v>0</v>
      </c>
      <c r="F14" s="7">
        <v>0</v>
      </c>
      <c r="G14" s="7">
        <v>0</v>
      </c>
      <c r="H14" s="7">
        <v>0</v>
      </c>
      <c r="I14" s="7">
        <v>0</v>
      </c>
      <c r="J14" s="7">
        <v>0</v>
      </c>
      <c r="K14" s="7">
        <v>0</v>
      </c>
      <c r="L14" s="7">
        <v>0</v>
      </c>
      <c r="M14" s="7">
        <v>0</v>
      </c>
      <c r="N14" s="7">
        <v>0</v>
      </c>
      <c r="O14" s="7">
        <v>0</v>
      </c>
      <c r="P14" s="7">
        <v>0</v>
      </c>
      <c r="Q14" s="7">
        <v>0.91666666666666663</v>
      </c>
      <c r="R14" s="7">
        <v>0.94047619047619047</v>
      </c>
      <c r="S14" s="7">
        <v>0.80952380952380953</v>
      </c>
      <c r="T14" s="7">
        <v>0.78431372549019607</v>
      </c>
      <c r="U14" s="7">
        <v>0.84313725490196079</v>
      </c>
      <c r="V14" s="7">
        <v>0.68627450980392157</v>
      </c>
      <c r="W14" s="7">
        <v>0.83333333333333337</v>
      </c>
      <c r="X14" s="7">
        <v>0.73529411764705888</v>
      </c>
      <c r="Y14" s="7">
        <v>0.54455445544554459</v>
      </c>
      <c r="Z14" s="7">
        <v>0.5643564356435643</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row>
    <row r="15" spans="1:54" x14ac:dyDescent="0.25">
      <c r="A15" s="7">
        <v>0</v>
      </c>
      <c r="B15" s="7">
        <v>0</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0.75977653631284914</v>
      </c>
      <c r="U15" s="7">
        <v>0.89804469273743015</v>
      </c>
      <c r="V15" s="7">
        <v>0.77094972067039103</v>
      </c>
      <c r="W15" s="7">
        <v>0.89804469273743015</v>
      </c>
      <c r="X15" s="7">
        <v>0.80586592178770955</v>
      </c>
      <c r="Y15" s="7">
        <v>0.58732394366197183</v>
      </c>
      <c r="Z15" s="7">
        <v>0.65492957746478875</v>
      </c>
      <c r="AA15" s="7">
        <v>0.4347202295552367</v>
      </c>
      <c r="AB15" s="7">
        <v>0.38880918220946914</v>
      </c>
      <c r="AC15" s="7">
        <v>0.18220946915351507</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row>
    <row r="16" spans="1:54" x14ac:dyDescent="0.25">
      <c r="A16" s="7">
        <v>0</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0.74399999999999999</v>
      </c>
      <c r="U16" s="7">
        <v>0.872</v>
      </c>
      <c r="V16" s="7">
        <v>0.79200000000000004</v>
      </c>
      <c r="W16" s="7">
        <v>0.88800000000000001</v>
      </c>
      <c r="X16" s="7">
        <v>0.79200000000000004</v>
      </c>
      <c r="Y16" s="7">
        <v>0.65873015873015872</v>
      </c>
      <c r="Z16" s="7">
        <v>0.65873015873015872</v>
      </c>
      <c r="AA16" s="7">
        <v>0.55555555555555558</v>
      </c>
      <c r="AB16" s="7">
        <v>0.44444444444444442</v>
      </c>
      <c r="AC16" s="7">
        <v>0.26190476190476192</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c r="AY16" s="7">
        <v>0</v>
      </c>
      <c r="AZ16" s="7">
        <v>0</v>
      </c>
      <c r="BA16" s="7">
        <v>0</v>
      </c>
      <c r="BB16" s="7">
        <v>0</v>
      </c>
    </row>
    <row r="17" spans="1:54" x14ac:dyDescent="0.25">
      <c r="A17" s="7">
        <v>0</v>
      </c>
      <c r="B17" s="7">
        <v>0</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0.83163265306122447</v>
      </c>
      <c r="U17" s="7">
        <v>0.93367346938775508</v>
      </c>
      <c r="V17" s="7">
        <v>0.79081632653061229</v>
      </c>
      <c r="W17" s="7">
        <v>0.94897959183673475</v>
      </c>
      <c r="X17" s="7">
        <v>0.85969387755102045</v>
      </c>
      <c r="Y17" s="7">
        <v>0.7808510638297872</v>
      </c>
      <c r="Z17" s="7">
        <v>0.81489361702127661</v>
      </c>
      <c r="AA17" s="7">
        <v>0.57692307692307687</v>
      </c>
      <c r="AB17" s="7">
        <v>0.60683760683760679</v>
      </c>
      <c r="AC17" s="7">
        <v>0.37872340425531914</v>
      </c>
      <c r="AD17" s="7">
        <v>0</v>
      </c>
      <c r="AE17" s="7">
        <v>0</v>
      </c>
      <c r="AF17" s="7">
        <v>0</v>
      </c>
      <c r="AG17" s="7">
        <v>0</v>
      </c>
      <c r="AH17" s="7">
        <v>0</v>
      </c>
      <c r="AI17" s="7">
        <v>0</v>
      </c>
      <c r="AJ17" s="7">
        <v>0</v>
      </c>
      <c r="AK17" s="7">
        <v>0</v>
      </c>
      <c r="AL17" s="7">
        <v>0</v>
      </c>
      <c r="AM17" s="7">
        <v>0</v>
      </c>
      <c r="AN17" s="7">
        <v>0</v>
      </c>
      <c r="AO17" s="7">
        <v>0</v>
      </c>
      <c r="AP17" s="7">
        <v>0</v>
      </c>
      <c r="AQ17" s="7">
        <v>0</v>
      </c>
      <c r="AR17" s="7">
        <v>0</v>
      </c>
      <c r="AS17" s="7">
        <v>0</v>
      </c>
      <c r="AT17" s="7">
        <v>0</v>
      </c>
      <c r="AU17" s="7">
        <v>0</v>
      </c>
      <c r="AV17" s="7">
        <v>0</v>
      </c>
      <c r="AW17" s="7">
        <v>0</v>
      </c>
      <c r="AX17" s="7">
        <v>0</v>
      </c>
      <c r="AY17" s="7">
        <v>0</v>
      </c>
      <c r="AZ17" s="7">
        <v>0</v>
      </c>
      <c r="BA17" s="7">
        <v>0</v>
      </c>
      <c r="BB17" s="7">
        <v>0</v>
      </c>
    </row>
    <row r="18" spans="1:54" x14ac:dyDescent="0.25">
      <c r="A18" s="7">
        <v>0</v>
      </c>
      <c r="B18" s="7">
        <v>0</v>
      </c>
      <c r="C18" s="7">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c r="V18" s="7">
        <v>0</v>
      </c>
      <c r="W18" s="7">
        <v>0</v>
      </c>
      <c r="X18" s="7">
        <v>0</v>
      </c>
      <c r="Y18" s="7">
        <v>0.8189868933758413</v>
      </c>
      <c r="Z18" s="7">
        <v>0.80658873538788523</v>
      </c>
      <c r="AA18" s="7">
        <v>0.59253996447602131</v>
      </c>
      <c r="AB18" s="7">
        <v>0.64795737122557728</v>
      </c>
      <c r="AC18" s="7">
        <v>0.44921875</v>
      </c>
      <c r="AD18" s="7">
        <v>0.43396905361640881</v>
      </c>
      <c r="AE18" s="7">
        <v>0.38395106153292552</v>
      </c>
      <c r="AF18" s="7">
        <v>0.30154731917956101</v>
      </c>
      <c r="AG18" s="7">
        <v>0.30010795250089961</v>
      </c>
      <c r="AH18" s="7">
        <v>0.34508816120906799</v>
      </c>
      <c r="AI18" s="7">
        <v>0</v>
      </c>
      <c r="AJ18" s="7">
        <v>0</v>
      </c>
      <c r="AK18" s="7">
        <v>0</v>
      </c>
      <c r="AL18" s="7">
        <v>0</v>
      </c>
      <c r="AM18" s="7">
        <v>0</v>
      </c>
      <c r="AN18" s="7">
        <v>0</v>
      </c>
      <c r="AO18" s="7">
        <v>0</v>
      </c>
      <c r="AP18" s="7">
        <v>0</v>
      </c>
      <c r="AQ18" s="7">
        <v>0</v>
      </c>
      <c r="AR18" s="7">
        <v>0</v>
      </c>
      <c r="AS18" s="7">
        <v>0</v>
      </c>
      <c r="AT18" s="7">
        <v>0</v>
      </c>
      <c r="AU18" s="7">
        <v>0</v>
      </c>
      <c r="AV18" s="7">
        <v>0</v>
      </c>
      <c r="AW18" s="7">
        <v>0</v>
      </c>
      <c r="AX18" s="7">
        <v>0</v>
      </c>
      <c r="AY18" s="7">
        <v>0</v>
      </c>
      <c r="AZ18" s="7">
        <v>0</v>
      </c>
      <c r="BA18" s="7">
        <v>0</v>
      </c>
      <c r="BB18" s="7">
        <v>0</v>
      </c>
    </row>
    <row r="19" spans="1:54" x14ac:dyDescent="0.25">
      <c r="A19" s="7">
        <v>0</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0.85858585858585856</v>
      </c>
      <c r="Z19" s="7">
        <v>0.81385281385281383</v>
      </c>
      <c r="AA19" s="7">
        <v>0.63294797687861271</v>
      </c>
      <c r="AB19" s="7">
        <v>0.65317919075144504</v>
      </c>
      <c r="AC19" s="7">
        <v>0.44653179190751446</v>
      </c>
      <c r="AD19" s="7">
        <v>0.51608187134502925</v>
      </c>
      <c r="AE19" s="7">
        <v>0.50877192982456143</v>
      </c>
      <c r="AF19" s="7">
        <v>0.41228070175438597</v>
      </c>
      <c r="AG19" s="7">
        <v>0.358187134502924</v>
      </c>
      <c r="AH19" s="7">
        <v>0.40497076023391815</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row>
    <row r="20" spans="1:54" x14ac:dyDescent="0.25">
      <c r="A20" s="7">
        <v>0</v>
      </c>
      <c r="B20" s="7">
        <v>0</v>
      </c>
      <c r="C20" s="7">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0.875</v>
      </c>
      <c r="Z20" s="7">
        <v>0.79435483870967738</v>
      </c>
      <c r="AA20" s="7">
        <v>0.68548387096774188</v>
      </c>
      <c r="AB20" s="7">
        <v>0.64919354838709675</v>
      </c>
      <c r="AC20" s="7">
        <v>0.5</v>
      </c>
      <c r="AD20" s="7">
        <v>0.45934959349593496</v>
      </c>
      <c r="AE20" s="7">
        <v>0.53658536585365857</v>
      </c>
      <c r="AF20" s="7">
        <v>0.52845528455284552</v>
      </c>
      <c r="AG20" s="7">
        <v>0.41463414634146339</v>
      </c>
      <c r="AH20" s="7">
        <v>0.3983739837398374</v>
      </c>
      <c r="AI20" s="7">
        <v>0</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row>
    <row r="21" spans="1:54" x14ac:dyDescent="0.25">
      <c r="A21" s="7">
        <v>0</v>
      </c>
      <c r="B21" s="7">
        <v>0</v>
      </c>
      <c r="C21" s="7">
        <v>0</v>
      </c>
      <c r="D21" s="7">
        <v>0</v>
      </c>
      <c r="E21" s="7">
        <v>0</v>
      </c>
      <c r="F21" s="7">
        <v>0</v>
      </c>
      <c r="G21" s="7">
        <v>0</v>
      </c>
      <c r="H21" s="7">
        <v>0</v>
      </c>
      <c r="I21" s="7">
        <v>0</v>
      </c>
      <c r="J21" s="7">
        <v>0</v>
      </c>
      <c r="K21" s="7">
        <v>0</v>
      </c>
      <c r="L21" s="7">
        <v>0</v>
      </c>
      <c r="M21" s="7">
        <v>0</v>
      </c>
      <c r="N21" s="7">
        <v>0</v>
      </c>
      <c r="O21" s="7">
        <v>0</v>
      </c>
      <c r="P21" s="7">
        <v>0</v>
      </c>
      <c r="Q21" s="7">
        <v>0</v>
      </c>
      <c r="R21" s="7">
        <v>0</v>
      </c>
      <c r="S21" s="7">
        <v>0</v>
      </c>
      <c r="T21" s="7">
        <v>0</v>
      </c>
      <c r="U21" s="7">
        <v>0</v>
      </c>
      <c r="V21" s="7">
        <v>0</v>
      </c>
      <c r="W21" s="7">
        <v>0</v>
      </c>
      <c r="X21" s="7">
        <v>0</v>
      </c>
      <c r="Y21" s="7">
        <v>0.87313432835820892</v>
      </c>
      <c r="Z21" s="7">
        <v>0.79104477611940294</v>
      </c>
      <c r="AA21" s="7">
        <v>0.68421052631578949</v>
      </c>
      <c r="AB21" s="7">
        <v>0.7142857142857143</v>
      </c>
      <c r="AC21" s="7">
        <v>0.54887218045112784</v>
      </c>
      <c r="AD21" s="7">
        <v>0.62878787878787878</v>
      </c>
      <c r="AE21" s="7">
        <v>0.68421052631578949</v>
      </c>
      <c r="AF21" s="7">
        <v>0.60902255639097747</v>
      </c>
      <c r="AG21" s="7">
        <v>0.49624060150375937</v>
      </c>
      <c r="AH21" s="7">
        <v>0.56060606060606055</v>
      </c>
      <c r="AI21" s="7">
        <v>0</v>
      </c>
      <c r="AJ21" s="7">
        <v>0</v>
      </c>
      <c r="AK21" s="7">
        <v>0</v>
      </c>
      <c r="AL21" s="7">
        <v>0</v>
      </c>
      <c r="AM21" s="7">
        <v>0</v>
      </c>
      <c r="AN21" s="7">
        <v>0</v>
      </c>
      <c r="AO21" s="7">
        <v>0</v>
      </c>
      <c r="AP21" s="7">
        <v>0</v>
      </c>
      <c r="AQ21" s="7">
        <v>0</v>
      </c>
      <c r="AR21" s="7">
        <v>0</v>
      </c>
      <c r="AS21" s="7">
        <v>0</v>
      </c>
      <c r="AT21" s="7">
        <v>0</v>
      </c>
      <c r="AU21" s="7">
        <v>0</v>
      </c>
      <c r="AV21" s="7">
        <v>0</v>
      </c>
      <c r="AW21" s="7">
        <v>0</v>
      </c>
      <c r="AX21" s="7">
        <v>0</v>
      </c>
      <c r="AY21" s="7">
        <v>0</v>
      </c>
      <c r="AZ21" s="7">
        <v>0</v>
      </c>
      <c r="BA21" s="7">
        <v>0</v>
      </c>
      <c r="BB21" s="7">
        <v>0</v>
      </c>
    </row>
    <row r="22" spans="1:54" x14ac:dyDescent="0.25">
      <c r="A22" s="7">
        <v>0</v>
      </c>
      <c r="B22" s="7">
        <v>0</v>
      </c>
      <c r="C22" s="7">
        <v>0</v>
      </c>
      <c r="D22" s="7">
        <v>0</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0.96153846153846156</v>
      </c>
      <c r="Z22" s="7">
        <v>0.74358974358974361</v>
      </c>
      <c r="AA22" s="7">
        <v>0.78205128205128205</v>
      </c>
      <c r="AB22" s="7">
        <v>0.83333333333333337</v>
      </c>
      <c r="AC22" s="7">
        <v>0.67500000000000004</v>
      </c>
      <c r="AD22" s="7">
        <v>0.7</v>
      </c>
      <c r="AE22" s="7">
        <v>0.72499999999999998</v>
      </c>
      <c r="AF22" s="7">
        <v>0.6875</v>
      </c>
      <c r="AG22" s="7">
        <v>0.5625</v>
      </c>
      <c r="AH22" s="7">
        <v>0.61250000000000004</v>
      </c>
      <c r="AI22" s="7">
        <v>0</v>
      </c>
      <c r="AJ22" s="7">
        <v>0</v>
      </c>
      <c r="AK22" s="7">
        <v>0</v>
      </c>
      <c r="AL22" s="7">
        <v>0</v>
      </c>
      <c r="AM22" s="7">
        <v>0</v>
      </c>
      <c r="AN22" s="7">
        <v>0</v>
      </c>
      <c r="AO22" s="7">
        <v>0</v>
      </c>
      <c r="AP22" s="7">
        <v>0</v>
      </c>
      <c r="AQ22" s="7">
        <v>0</v>
      </c>
      <c r="AR22" s="7">
        <v>0</v>
      </c>
      <c r="AS22" s="7">
        <v>0</v>
      </c>
      <c r="AT22" s="7">
        <v>0</v>
      </c>
      <c r="AU22" s="7">
        <v>0</v>
      </c>
      <c r="AV22" s="7">
        <v>0</v>
      </c>
      <c r="AW22" s="7">
        <v>0</v>
      </c>
      <c r="AX22" s="7">
        <v>0</v>
      </c>
      <c r="AY22" s="7">
        <v>0</v>
      </c>
      <c r="AZ22" s="7">
        <v>0</v>
      </c>
      <c r="BA22" s="7">
        <v>0</v>
      </c>
      <c r="BB22" s="7">
        <v>0</v>
      </c>
    </row>
    <row r="23" spans="1:54" x14ac:dyDescent="0.25">
      <c r="A23" s="7">
        <v>0</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0.79505300353356889</v>
      </c>
      <c r="AD23" s="7">
        <v>0.80353982300884952</v>
      </c>
      <c r="AE23" s="7">
        <v>0.75221238938053092</v>
      </c>
      <c r="AF23" s="7">
        <v>0.66902654867256639</v>
      </c>
      <c r="AG23" s="7">
        <v>0.73274336283185837</v>
      </c>
      <c r="AH23" s="7">
        <v>0.73805309734513269</v>
      </c>
      <c r="AI23" s="7">
        <v>0.60469314079422387</v>
      </c>
      <c r="AJ23" s="7">
        <v>0.50902527075812276</v>
      </c>
      <c r="AK23" s="7">
        <v>0.5</v>
      </c>
      <c r="AL23" s="7">
        <v>0.63176895306859204</v>
      </c>
      <c r="AM23" s="7">
        <v>0</v>
      </c>
      <c r="AN23" s="7">
        <v>0</v>
      </c>
      <c r="AO23" s="7">
        <v>0</v>
      </c>
      <c r="AP23" s="7">
        <v>0</v>
      </c>
      <c r="AQ23" s="7">
        <v>0</v>
      </c>
      <c r="AR23" s="7">
        <v>0</v>
      </c>
      <c r="AS23" s="7">
        <v>0</v>
      </c>
      <c r="AT23" s="7">
        <v>0</v>
      </c>
      <c r="AU23" s="7">
        <v>0</v>
      </c>
      <c r="AV23" s="7">
        <v>0</v>
      </c>
      <c r="AW23" s="7">
        <v>0</v>
      </c>
      <c r="AX23" s="7">
        <v>0</v>
      </c>
      <c r="AY23" s="7">
        <v>0</v>
      </c>
      <c r="AZ23" s="7">
        <v>0</v>
      </c>
      <c r="BA23" s="7">
        <v>0</v>
      </c>
      <c r="BB23" s="7">
        <v>0</v>
      </c>
    </row>
    <row r="24" spans="1:54" x14ac:dyDescent="0.25">
      <c r="A24" s="7">
        <v>0</v>
      </c>
      <c r="B24" s="7">
        <v>0</v>
      </c>
      <c r="C24" s="7">
        <v>0</v>
      </c>
      <c r="D24" s="7">
        <v>0</v>
      </c>
      <c r="E24" s="7">
        <v>0</v>
      </c>
      <c r="F24" s="7">
        <v>0</v>
      </c>
      <c r="G24" s="7">
        <v>0</v>
      </c>
      <c r="H24" s="7">
        <v>0</v>
      </c>
      <c r="I24" s="7">
        <v>0</v>
      </c>
      <c r="J24" s="7">
        <v>0</v>
      </c>
      <c r="K24" s="7">
        <v>0</v>
      </c>
      <c r="L24" s="7">
        <v>0</v>
      </c>
      <c r="M24" s="7">
        <v>0</v>
      </c>
      <c r="N24" s="7">
        <v>0</v>
      </c>
      <c r="O24" s="7">
        <v>0</v>
      </c>
      <c r="P24" s="7">
        <v>0</v>
      </c>
      <c r="Q24" s="7">
        <v>0</v>
      </c>
      <c r="R24" s="7">
        <v>0</v>
      </c>
      <c r="S24" s="7">
        <v>0</v>
      </c>
      <c r="T24" s="7">
        <v>0</v>
      </c>
      <c r="U24" s="7">
        <v>0</v>
      </c>
      <c r="V24" s="7">
        <v>0</v>
      </c>
      <c r="W24" s="7">
        <v>0</v>
      </c>
      <c r="X24" s="7">
        <v>0</v>
      </c>
      <c r="Y24" s="7">
        <v>0</v>
      </c>
      <c r="Z24" s="7">
        <v>0</v>
      </c>
      <c r="AA24" s="7">
        <v>0</v>
      </c>
      <c r="AB24" s="7">
        <v>0</v>
      </c>
      <c r="AC24" s="7">
        <v>0.7543449197860963</v>
      </c>
      <c r="AD24" s="7">
        <v>0.79919678714859432</v>
      </c>
      <c r="AE24" s="7">
        <v>0.76572958500669341</v>
      </c>
      <c r="AF24" s="7">
        <v>0.72054886211512714</v>
      </c>
      <c r="AG24" s="7">
        <v>0.74397590361445787</v>
      </c>
      <c r="AH24" s="7">
        <v>0.71151271753681389</v>
      </c>
      <c r="AI24" s="7">
        <v>0.59623287671232872</v>
      </c>
      <c r="AJ24" s="7">
        <v>0.52020547945205475</v>
      </c>
      <c r="AK24" s="7">
        <v>0.48595890410958903</v>
      </c>
      <c r="AL24" s="7">
        <v>0.60616438356164382</v>
      </c>
      <c r="AM24" s="7">
        <v>0</v>
      </c>
      <c r="AN24" s="7">
        <v>0</v>
      </c>
      <c r="AO24" s="7">
        <v>0</v>
      </c>
      <c r="AP24" s="7">
        <v>0</v>
      </c>
      <c r="AQ24" s="7">
        <v>0</v>
      </c>
      <c r="AR24" s="7">
        <v>0</v>
      </c>
      <c r="AS24" s="7">
        <v>0</v>
      </c>
      <c r="AT24" s="7">
        <v>0</v>
      </c>
      <c r="AU24" s="7">
        <v>0</v>
      </c>
      <c r="AV24" s="7">
        <v>0</v>
      </c>
      <c r="AW24" s="7">
        <v>0</v>
      </c>
      <c r="AX24" s="7">
        <v>0</v>
      </c>
      <c r="AY24" s="7">
        <v>0</v>
      </c>
      <c r="AZ24" s="7">
        <v>0</v>
      </c>
      <c r="BA24" s="7">
        <v>0</v>
      </c>
      <c r="BB24" s="7">
        <v>0</v>
      </c>
    </row>
    <row r="25" spans="1:54" x14ac:dyDescent="0.25">
      <c r="A25" s="7">
        <v>0</v>
      </c>
      <c r="B25" s="7">
        <v>0</v>
      </c>
      <c r="C25" s="7">
        <v>0</v>
      </c>
      <c r="D25" s="7">
        <v>0</v>
      </c>
      <c r="E25" s="7">
        <v>0</v>
      </c>
      <c r="F25" s="7">
        <v>0</v>
      </c>
      <c r="G25" s="7">
        <v>0</v>
      </c>
      <c r="H25" s="7">
        <v>0</v>
      </c>
      <c r="I25" s="7">
        <v>0</v>
      </c>
      <c r="J25" s="7">
        <v>0</v>
      </c>
      <c r="K25" s="7">
        <v>0</v>
      </c>
      <c r="L25" s="7">
        <v>0</v>
      </c>
      <c r="M25" s="7">
        <v>0</v>
      </c>
      <c r="N25" s="7">
        <v>0</v>
      </c>
      <c r="O25" s="7">
        <v>0</v>
      </c>
      <c r="P25" s="7">
        <v>0</v>
      </c>
      <c r="Q25" s="7">
        <v>0</v>
      </c>
      <c r="R25" s="7">
        <v>0</v>
      </c>
      <c r="S25" s="7">
        <v>0</v>
      </c>
      <c r="T25" s="7">
        <v>0</v>
      </c>
      <c r="U25" s="7">
        <v>0</v>
      </c>
      <c r="V25" s="7">
        <v>0</v>
      </c>
      <c r="W25" s="7">
        <v>0</v>
      </c>
      <c r="X25" s="7">
        <v>0</v>
      </c>
      <c r="Y25" s="7">
        <v>0</v>
      </c>
      <c r="Z25" s="7">
        <v>0</v>
      </c>
      <c r="AA25" s="7">
        <v>0</v>
      </c>
      <c r="AB25" s="7">
        <v>0</v>
      </c>
      <c r="AC25" s="7">
        <v>0.73289183222958054</v>
      </c>
      <c r="AD25" s="7">
        <v>0.8101545253863135</v>
      </c>
      <c r="AE25" s="7">
        <v>0.77924944812362029</v>
      </c>
      <c r="AF25" s="7">
        <v>0.75717439293598232</v>
      </c>
      <c r="AG25" s="7">
        <v>0.76158940397350994</v>
      </c>
      <c r="AH25" s="7">
        <v>0.69757174392935983</v>
      </c>
      <c r="AI25" s="7">
        <v>0.57623318385650224</v>
      </c>
      <c r="AJ25" s="7">
        <v>0.57623318385650224</v>
      </c>
      <c r="AK25" s="7">
        <v>0.46292134831460674</v>
      </c>
      <c r="AL25" s="7">
        <v>0.6216216216216216</v>
      </c>
      <c r="AM25" s="7">
        <v>0</v>
      </c>
      <c r="AN25" s="7">
        <v>0</v>
      </c>
      <c r="AO25" s="7">
        <v>0</v>
      </c>
      <c r="AP25" s="7">
        <v>0</v>
      </c>
      <c r="AQ25" s="7">
        <v>0</v>
      </c>
      <c r="AR25" s="7">
        <v>0</v>
      </c>
      <c r="AS25" s="7">
        <v>0</v>
      </c>
      <c r="AT25" s="7">
        <v>0</v>
      </c>
      <c r="AU25" s="7">
        <v>0</v>
      </c>
      <c r="AV25" s="7">
        <v>0</v>
      </c>
      <c r="AW25" s="7">
        <v>0</v>
      </c>
      <c r="AX25" s="7">
        <v>0</v>
      </c>
      <c r="AY25" s="7">
        <v>0</v>
      </c>
      <c r="AZ25" s="7">
        <v>0</v>
      </c>
      <c r="BA25" s="7">
        <v>0</v>
      </c>
      <c r="BB25" s="7">
        <v>0</v>
      </c>
    </row>
    <row r="26" spans="1:54" x14ac:dyDescent="0.25">
      <c r="A26" s="7">
        <v>0</v>
      </c>
      <c r="B26" s="7">
        <v>0</v>
      </c>
      <c r="C26" s="7">
        <v>0</v>
      </c>
      <c r="D26" s="7">
        <v>0</v>
      </c>
      <c r="E26" s="7">
        <v>0</v>
      </c>
      <c r="F26" s="7">
        <v>0</v>
      </c>
      <c r="G26" s="7">
        <v>0</v>
      </c>
      <c r="H26" s="7">
        <v>0</v>
      </c>
      <c r="I26" s="7">
        <v>0</v>
      </c>
      <c r="J26" s="7">
        <v>0</v>
      </c>
      <c r="K26" s="7">
        <v>0</v>
      </c>
      <c r="L26" s="7">
        <v>0</v>
      </c>
      <c r="M26" s="7">
        <v>0</v>
      </c>
      <c r="N26" s="7">
        <v>0</v>
      </c>
      <c r="O26" s="7">
        <v>0</v>
      </c>
      <c r="P26" s="7">
        <v>0</v>
      </c>
      <c r="Q26" s="7">
        <v>0</v>
      </c>
      <c r="R26" s="7">
        <v>0</v>
      </c>
      <c r="S26" s="7">
        <v>0</v>
      </c>
      <c r="T26" s="7">
        <v>0</v>
      </c>
      <c r="U26" s="7">
        <v>0</v>
      </c>
      <c r="V26" s="7">
        <v>0</v>
      </c>
      <c r="W26" s="7">
        <v>0</v>
      </c>
      <c r="X26" s="7">
        <v>0</v>
      </c>
      <c r="Y26" s="7">
        <v>0</v>
      </c>
      <c r="Z26" s="7">
        <v>0</v>
      </c>
      <c r="AA26" s="7">
        <v>0</v>
      </c>
      <c r="AB26" s="7">
        <v>0</v>
      </c>
      <c r="AC26" s="7">
        <v>0.78925619834710747</v>
      </c>
      <c r="AD26" s="7">
        <v>0.86307053941908718</v>
      </c>
      <c r="AE26" s="7">
        <v>0.82987551867219922</v>
      </c>
      <c r="AF26" s="7">
        <v>0.82987551867219922</v>
      </c>
      <c r="AG26" s="7">
        <v>0.78008298755186722</v>
      </c>
      <c r="AH26" s="7">
        <v>0.74273858921161828</v>
      </c>
      <c r="AI26" s="7">
        <v>0.60504201680672265</v>
      </c>
      <c r="AJ26" s="7">
        <v>0.65126050420168069</v>
      </c>
      <c r="AK26" s="7">
        <v>0.52941176470588236</v>
      </c>
      <c r="AL26" s="7">
        <v>0.60924369747899154</v>
      </c>
      <c r="AM26" s="7">
        <v>0</v>
      </c>
      <c r="AN26" s="7">
        <v>0</v>
      </c>
      <c r="AO26" s="7">
        <v>0</v>
      </c>
      <c r="AP26" s="7">
        <v>0</v>
      </c>
      <c r="AQ26" s="7">
        <v>0</v>
      </c>
      <c r="AR26" s="7">
        <v>0</v>
      </c>
      <c r="AS26" s="7">
        <v>0</v>
      </c>
      <c r="AT26" s="7">
        <v>0</v>
      </c>
      <c r="AU26" s="7">
        <v>0</v>
      </c>
      <c r="AV26" s="7">
        <v>0</v>
      </c>
      <c r="AW26" s="7">
        <v>0</v>
      </c>
      <c r="AX26" s="7">
        <v>0</v>
      </c>
      <c r="AY26" s="7">
        <v>0</v>
      </c>
      <c r="AZ26" s="7">
        <v>0</v>
      </c>
      <c r="BA26" s="7">
        <v>0</v>
      </c>
      <c r="BB26" s="7">
        <v>0</v>
      </c>
    </row>
    <row r="27" spans="1:54" x14ac:dyDescent="0.25">
      <c r="A27" s="7">
        <v>0</v>
      </c>
      <c r="B27" s="7">
        <v>0</v>
      </c>
      <c r="C27" s="7">
        <v>0</v>
      </c>
      <c r="D27" s="7">
        <v>0</v>
      </c>
      <c r="E27" s="7">
        <v>0</v>
      </c>
      <c r="F27" s="7">
        <v>0</v>
      </c>
      <c r="G27" s="7">
        <v>0</v>
      </c>
      <c r="H27" s="7">
        <v>0</v>
      </c>
      <c r="I27" s="7">
        <v>0</v>
      </c>
      <c r="J27" s="7">
        <v>0</v>
      </c>
      <c r="K27" s="7">
        <v>0</v>
      </c>
      <c r="L27" s="7">
        <v>0</v>
      </c>
      <c r="M27" s="7">
        <v>0</v>
      </c>
      <c r="N27" s="7">
        <v>0</v>
      </c>
      <c r="O27" s="7">
        <v>0</v>
      </c>
      <c r="P27" s="7">
        <v>0</v>
      </c>
      <c r="Q27" s="7">
        <v>0</v>
      </c>
      <c r="R27" s="7">
        <v>0</v>
      </c>
      <c r="S27" s="7">
        <v>0</v>
      </c>
      <c r="T27" s="7">
        <v>0</v>
      </c>
      <c r="U27" s="7">
        <v>0</v>
      </c>
      <c r="V27" s="7">
        <v>0</v>
      </c>
      <c r="W27" s="7">
        <v>0</v>
      </c>
      <c r="X27" s="7">
        <v>0</v>
      </c>
      <c r="Y27" s="7">
        <v>0</v>
      </c>
      <c r="Z27" s="7">
        <v>0</v>
      </c>
      <c r="AA27" s="7">
        <v>0</v>
      </c>
      <c r="AB27" s="7">
        <v>0</v>
      </c>
      <c r="AC27" s="7">
        <v>0.74125874125874125</v>
      </c>
      <c r="AD27" s="7">
        <v>0.83216783216783219</v>
      </c>
      <c r="AE27" s="7">
        <v>0.88811188811188813</v>
      </c>
      <c r="AF27" s="7">
        <v>0.84615384615384615</v>
      </c>
      <c r="AG27" s="7">
        <v>0.83216783216783219</v>
      </c>
      <c r="AH27" s="7">
        <v>0.81818181818181823</v>
      </c>
      <c r="AI27" s="7">
        <v>0.60563380281690138</v>
      </c>
      <c r="AJ27" s="7">
        <v>0.71830985915492962</v>
      </c>
      <c r="AK27" s="7">
        <v>0.54225352112676062</v>
      </c>
      <c r="AL27" s="7">
        <v>0.62676056338028174</v>
      </c>
      <c r="AM27" s="7">
        <v>0</v>
      </c>
      <c r="AN27" s="7">
        <v>0</v>
      </c>
      <c r="AO27" s="7">
        <v>0</v>
      </c>
      <c r="AP27" s="7">
        <v>0</v>
      </c>
      <c r="AQ27" s="7">
        <v>0</v>
      </c>
      <c r="AR27" s="7">
        <v>0</v>
      </c>
      <c r="AS27" s="7">
        <v>0</v>
      </c>
      <c r="AT27" s="7">
        <v>0</v>
      </c>
      <c r="AU27" s="7">
        <v>0</v>
      </c>
      <c r="AV27" s="7">
        <v>0</v>
      </c>
      <c r="AW27" s="7">
        <v>0</v>
      </c>
      <c r="AX27" s="7">
        <v>0</v>
      </c>
      <c r="AY27" s="7">
        <v>0</v>
      </c>
      <c r="AZ27" s="7">
        <v>0</v>
      </c>
      <c r="BA27" s="7">
        <v>0</v>
      </c>
      <c r="BB27" s="7">
        <v>0</v>
      </c>
    </row>
    <row r="28" spans="1:54" x14ac:dyDescent="0.25">
      <c r="A28" s="7">
        <v>0</v>
      </c>
      <c r="B28" s="7">
        <v>0</v>
      </c>
      <c r="C28" s="7">
        <v>0</v>
      </c>
      <c r="D28" s="7">
        <v>0</v>
      </c>
      <c r="E28" s="7">
        <v>0</v>
      </c>
      <c r="F28" s="7">
        <v>0</v>
      </c>
      <c r="G28" s="7">
        <v>0</v>
      </c>
      <c r="H28" s="7">
        <v>0</v>
      </c>
      <c r="I28" s="7">
        <v>0</v>
      </c>
      <c r="J28" s="7">
        <v>0</v>
      </c>
      <c r="K28" s="7">
        <v>0</v>
      </c>
      <c r="L28" s="7">
        <v>0</v>
      </c>
      <c r="M28" s="7">
        <v>0</v>
      </c>
      <c r="N28" s="7">
        <v>0</v>
      </c>
      <c r="O28" s="7">
        <v>0</v>
      </c>
      <c r="P28" s="7">
        <v>0</v>
      </c>
      <c r="Q28" s="7">
        <v>0</v>
      </c>
      <c r="R28" s="7">
        <v>0</v>
      </c>
      <c r="S28" s="7">
        <v>0</v>
      </c>
      <c r="T28" s="7">
        <v>0</v>
      </c>
      <c r="U28" s="7">
        <v>0</v>
      </c>
      <c r="V28" s="7">
        <v>0</v>
      </c>
      <c r="W28" s="7">
        <v>0</v>
      </c>
      <c r="X28" s="7">
        <v>0</v>
      </c>
      <c r="Y28" s="7">
        <v>0</v>
      </c>
      <c r="Z28" s="7">
        <v>0</v>
      </c>
      <c r="AA28" s="7">
        <v>0</v>
      </c>
      <c r="AB28" s="7">
        <v>0</v>
      </c>
      <c r="AC28" s="7">
        <v>0.81553398058252424</v>
      </c>
      <c r="AD28" s="7">
        <v>0.88349514563106801</v>
      </c>
      <c r="AE28" s="7">
        <v>0.89320388349514568</v>
      </c>
      <c r="AF28" s="7">
        <v>0.91262135922330101</v>
      </c>
      <c r="AG28" s="7">
        <v>0.82524271844660191</v>
      </c>
      <c r="AH28" s="7">
        <v>0.75728155339805825</v>
      </c>
      <c r="AI28" s="7">
        <v>0.6132075471698113</v>
      </c>
      <c r="AJ28" s="7">
        <v>0.71698113207547165</v>
      </c>
      <c r="AK28" s="7">
        <v>0.58490566037735847</v>
      </c>
      <c r="AL28" s="7">
        <v>0.67924528301886788</v>
      </c>
      <c r="AM28" s="7">
        <v>0</v>
      </c>
      <c r="AN28" s="7">
        <v>0</v>
      </c>
      <c r="AO28" s="7">
        <v>0</v>
      </c>
      <c r="AP28" s="7">
        <v>0</v>
      </c>
      <c r="AQ28" s="7">
        <v>0</v>
      </c>
      <c r="AR28" s="7">
        <v>0</v>
      </c>
      <c r="AS28" s="7">
        <v>0</v>
      </c>
      <c r="AT28" s="7">
        <v>0</v>
      </c>
      <c r="AU28" s="7">
        <v>0</v>
      </c>
      <c r="AV28" s="7">
        <v>0</v>
      </c>
      <c r="AW28" s="7">
        <v>0</v>
      </c>
      <c r="AX28" s="7">
        <v>0</v>
      </c>
      <c r="AY28" s="7">
        <v>0</v>
      </c>
      <c r="AZ28" s="7">
        <v>0</v>
      </c>
      <c r="BA28" s="7">
        <v>0</v>
      </c>
      <c r="BB28" s="7">
        <v>0</v>
      </c>
    </row>
    <row r="29" spans="1:54" x14ac:dyDescent="0.25">
      <c r="A29" s="7">
        <v>0</v>
      </c>
      <c r="B29" s="7">
        <v>0</v>
      </c>
      <c r="C29" s="7">
        <v>0</v>
      </c>
      <c r="D29" s="7">
        <v>0</v>
      </c>
      <c r="E29" s="7">
        <v>0</v>
      </c>
      <c r="F29" s="7">
        <v>0</v>
      </c>
      <c r="G29" s="7">
        <v>0</v>
      </c>
      <c r="H29" s="7">
        <v>0</v>
      </c>
      <c r="I29" s="7">
        <v>0</v>
      </c>
      <c r="J29" s="7">
        <v>0</v>
      </c>
      <c r="K29" s="7">
        <v>0</v>
      </c>
      <c r="L29" s="7">
        <v>0</v>
      </c>
      <c r="M29" s="7">
        <v>0</v>
      </c>
      <c r="N29" s="7">
        <v>0</v>
      </c>
      <c r="O29" s="7">
        <v>0</v>
      </c>
      <c r="P29" s="7">
        <v>0</v>
      </c>
      <c r="Q29" s="7">
        <v>0</v>
      </c>
      <c r="R29" s="7">
        <v>0</v>
      </c>
      <c r="S29" s="7">
        <v>0</v>
      </c>
      <c r="T29" s="7">
        <v>0</v>
      </c>
      <c r="U29" s="7">
        <v>0</v>
      </c>
      <c r="V29" s="7">
        <v>0</v>
      </c>
      <c r="W29" s="7">
        <v>0</v>
      </c>
      <c r="X29" s="7">
        <v>0</v>
      </c>
      <c r="Y29" s="7">
        <v>0</v>
      </c>
      <c r="Z29" s="7">
        <v>0</v>
      </c>
      <c r="AA29" s="7">
        <v>0</v>
      </c>
      <c r="AB29" s="7">
        <v>0</v>
      </c>
      <c r="AC29" s="7">
        <v>0</v>
      </c>
      <c r="AD29" s="7">
        <v>0</v>
      </c>
      <c r="AE29" s="7">
        <v>0</v>
      </c>
      <c r="AF29" s="7">
        <v>0</v>
      </c>
      <c r="AG29" s="7">
        <v>0</v>
      </c>
      <c r="AH29" s="7">
        <v>0</v>
      </c>
      <c r="AI29" s="7">
        <v>0.75362318840579712</v>
      </c>
      <c r="AJ29" s="7">
        <v>0.7938808373590982</v>
      </c>
      <c r="AK29" s="7">
        <v>0.71336553945249592</v>
      </c>
      <c r="AL29" s="7">
        <v>0.73709677419354835</v>
      </c>
      <c r="AM29" s="7">
        <v>0.71092436974789919</v>
      </c>
      <c r="AN29" s="7">
        <v>0.6705882352941176</v>
      </c>
      <c r="AO29" s="7">
        <v>0.59495798319327731</v>
      </c>
      <c r="AP29" s="7">
        <v>0.58487394957983196</v>
      </c>
      <c r="AQ29" s="7">
        <v>0.52941176470588236</v>
      </c>
      <c r="AR29" s="7">
        <v>0.51260504201680668</v>
      </c>
      <c r="AS29" s="7">
        <v>0</v>
      </c>
      <c r="AT29" s="7">
        <v>0</v>
      </c>
      <c r="AU29" s="7">
        <v>0</v>
      </c>
      <c r="AV29" s="7">
        <v>0</v>
      </c>
      <c r="AW29" s="7">
        <v>0</v>
      </c>
      <c r="AX29" s="7">
        <v>0</v>
      </c>
      <c r="AY29" s="7">
        <v>0</v>
      </c>
      <c r="AZ29" s="7">
        <v>0</v>
      </c>
      <c r="BA29" s="7">
        <v>0</v>
      </c>
      <c r="BB29" s="7">
        <v>0</v>
      </c>
    </row>
    <row r="30" spans="1:54" x14ac:dyDescent="0.25">
      <c r="A30" s="7">
        <v>0</v>
      </c>
      <c r="B30" s="7">
        <v>0</v>
      </c>
      <c r="C30" s="7">
        <v>0</v>
      </c>
      <c r="D30" s="7">
        <v>0</v>
      </c>
      <c r="E30" s="7">
        <v>0</v>
      </c>
      <c r="F30" s="7">
        <v>0</v>
      </c>
      <c r="G30" s="7">
        <v>0</v>
      </c>
      <c r="H30" s="7">
        <v>0</v>
      </c>
      <c r="I30" s="7">
        <v>0</v>
      </c>
      <c r="J30" s="7">
        <v>0</v>
      </c>
      <c r="K30" s="7">
        <v>0</v>
      </c>
      <c r="L30" s="7">
        <v>0</v>
      </c>
      <c r="M30" s="7">
        <v>0</v>
      </c>
      <c r="N30" s="7">
        <v>0</v>
      </c>
      <c r="O30" s="7">
        <v>0</v>
      </c>
      <c r="P30" s="7">
        <v>0</v>
      </c>
      <c r="Q30" s="7">
        <v>0</v>
      </c>
      <c r="R30" s="7">
        <v>0</v>
      </c>
      <c r="S30" s="7">
        <v>0</v>
      </c>
      <c r="T30" s="7">
        <v>0</v>
      </c>
      <c r="U30" s="7">
        <v>0</v>
      </c>
      <c r="V30" s="7">
        <v>0</v>
      </c>
      <c r="W30" s="7">
        <v>0</v>
      </c>
      <c r="X30" s="7">
        <v>0</v>
      </c>
      <c r="Y30" s="7">
        <v>0</v>
      </c>
      <c r="Z30" s="7">
        <v>0</v>
      </c>
      <c r="AA30" s="7">
        <v>0</v>
      </c>
      <c r="AB30" s="7">
        <v>0</v>
      </c>
      <c r="AC30" s="7">
        <v>0</v>
      </c>
      <c r="AD30" s="7">
        <v>0</v>
      </c>
      <c r="AE30" s="7">
        <v>0</v>
      </c>
      <c r="AF30" s="7">
        <v>0</v>
      </c>
      <c r="AG30" s="7">
        <v>0</v>
      </c>
      <c r="AH30" s="7">
        <v>0</v>
      </c>
      <c r="AI30" s="7">
        <v>0.78311029072450389</v>
      </c>
      <c r="AJ30" s="7">
        <v>0.82556529764651587</v>
      </c>
      <c r="AK30" s="7">
        <v>0.75403784033225663</v>
      </c>
      <c r="AL30" s="7">
        <v>0.73788647900323023</v>
      </c>
      <c r="AM30" s="7">
        <v>0.71804511278195493</v>
      </c>
      <c r="AN30" s="7">
        <v>0.68280075187969924</v>
      </c>
      <c r="AO30" s="7">
        <v>0.63439849624060152</v>
      </c>
      <c r="AP30" s="7">
        <v>0.60244360902255634</v>
      </c>
      <c r="AQ30" s="7">
        <v>0.52631578947368418</v>
      </c>
      <c r="AR30" s="7">
        <v>0.5267857142857143</v>
      </c>
      <c r="AS30" s="7">
        <v>0</v>
      </c>
      <c r="AT30" s="7">
        <v>0</v>
      </c>
      <c r="AU30" s="7">
        <v>0</v>
      </c>
      <c r="AV30" s="7">
        <v>0</v>
      </c>
      <c r="AW30" s="7">
        <v>0</v>
      </c>
      <c r="AX30" s="7">
        <v>0</v>
      </c>
      <c r="AY30" s="7">
        <v>0</v>
      </c>
      <c r="AZ30" s="7">
        <v>0</v>
      </c>
      <c r="BA30" s="7">
        <v>0</v>
      </c>
      <c r="BB30" s="7">
        <v>0</v>
      </c>
    </row>
    <row r="31" spans="1:54" x14ac:dyDescent="0.25">
      <c r="A31" s="7">
        <v>0</v>
      </c>
      <c r="B31" s="7">
        <v>0</v>
      </c>
      <c r="C31" s="7">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0</v>
      </c>
      <c r="AF31" s="7">
        <v>0</v>
      </c>
      <c r="AG31" s="7">
        <v>0</v>
      </c>
      <c r="AH31" s="7">
        <v>0</v>
      </c>
      <c r="AI31" s="7">
        <v>0.75757575757575757</v>
      </c>
      <c r="AJ31" s="7">
        <v>0.84491978609625673</v>
      </c>
      <c r="AK31" s="7">
        <v>0.75757575757575757</v>
      </c>
      <c r="AL31" s="7">
        <v>0.72370766488413552</v>
      </c>
      <c r="AM31" s="7">
        <v>0.70512820512820518</v>
      </c>
      <c r="AN31" s="7">
        <v>0.72527472527472525</v>
      </c>
      <c r="AO31" s="7">
        <v>0.67399267399267404</v>
      </c>
      <c r="AP31" s="7">
        <v>0.63369963369963367</v>
      </c>
      <c r="AQ31" s="7">
        <v>0.53479853479853479</v>
      </c>
      <c r="AR31" s="7">
        <v>0.50549450549450547</v>
      </c>
      <c r="AS31" s="7">
        <v>0</v>
      </c>
      <c r="AT31" s="7">
        <v>0</v>
      </c>
      <c r="AU31" s="7">
        <v>0</v>
      </c>
      <c r="AV31" s="7">
        <v>0</v>
      </c>
      <c r="AW31" s="7">
        <v>0</v>
      </c>
      <c r="AX31" s="7">
        <v>0</v>
      </c>
      <c r="AY31" s="7">
        <v>0</v>
      </c>
      <c r="AZ31" s="7">
        <v>0</v>
      </c>
      <c r="BA31" s="7">
        <v>0</v>
      </c>
      <c r="BB31" s="7">
        <v>0</v>
      </c>
    </row>
    <row r="32" spans="1:54" x14ac:dyDescent="0.25">
      <c r="A32" s="7">
        <v>0</v>
      </c>
      <c r="B32" s="7">
        <v>0</v>
      </c>
      <c r="C32" s="7">
        <v>0</v>
      </c>
      <c r="D32" s="7">
        <v>0</v>
      </c>
      <c r="E32" s="7">
        <v>0</v>
      </c>
      <c r="F32" s="7">
        <v>0</v>
      </c>
      <c r="G32" s="7">
        <v>0</v>
      </c>
      <c r="H32" s="7">
        <v>0</v>
      </c>
      <c r="I32" s="7">
        <v>0</v>
      </c>
      <c r="J32" s="7">
        <v>0</v>
      </c>
      <c r="K32" s="7">
        <v>0</v>
      </c>
      <c r="L32" s="7">
        <v>0</v>
      </c>
      <c r="M32" s="7">
        <v>0</v>
      </c>
      <c r="N32" s="7">
        <v>0</v>
      </c>
      <c r="O32" s="7">
        <v>0</v>
      </c>
      <c r="P32" s="7">
        <v>0</v>
      </c>
      <c r="Q32" s="7">
        <v>0</v>
      </c>
      <c r="R32" s="7">
        <v>0</v>
      </c>
      <c r="S32" s="7">
        <v>0</v>
      </c>
      <c r="T32" s="7">
        <v>0</v>
      </c>
      <c r="U32" s="7">
        <v>0</v>
      </c>
      <c r="V32" s="7">
        <v>0</v>
      </c>
      <c r="W32" s="7">
        <v>0</v>
      </c>
      <c r="X32" s="7">
        <v>0</v>
      </c>
      <c r="Y32" s="7">
        <v>0</v>
      </c>
      <c r="Z32" s="7">
        <v>0</v>
      </c>
      <c r="AA32" s="7">
        <v>0</v>
      </c>
      <c r="AB32" s="7">
        <v>0</v>
      </c>
      <c r="AC32" s="7">
        <v>0</v>
      </c>
      <c r="AD32" s="7">
        <v>0</v>
      </c>
      <c r="AE32" s="7">
        <v>0</v>
      </c>
      <c r="AF32" s="7">
        <v>0</v>
      </c>
      <c r="AG32" s="7">
        <v>0</v>
      </c>
      <c r="AH32" s="7">
        <v>0</v>
      </c>
      <c r="AI32" s="7">
        <v>0.73684210526315785</v>
      </c>
      <c r="AJ32" s="7">
        <v>0.84210526315789469</v>
      </c>
      <c r="AK32" s="7">
        <v>0.76315789473684215</v>
      </c>
      <c r="AL32" s="7">
        <v>0.71381578947368418</v>
      </c>
      <c r="AM32" s="7">
        <v>0.74161073825503354</v>
      </c>
      <c r="AN32" s="7">
        <v>0.7651006711409396</v>
      </c>
      <c r="AO32" s="7">
        <v>0.70469798657718119</v>
      </c>
      <c r="AP32" s="7">
        <v>0.68120805369127513</v>
      </c>
      <c r="AQ32" s="7">
        <v>0.55369127516778527</v>
      </c>
      <c r="AR32" s="7">
        <v>0.56375838926174493</v>
      </c>
      <c r="AS32" s="7">
        <v>0</v>
      </c>
      <c r="AT32" s="7">
        <v>0</v>
      </c>
      <c r="AU32" s="7">
        <v>0</v>
      </c>
      <c r="AV32" s="7">
        <v>0</v>
      </c>
      <c r="AW32" s="7">
        <v>0</v>
      </c>
      <c r="AX32" s="7">
        <v>0</v>
      </c>
      <c r="AY32" s="7">
        <v>0</v>
      </c>
      <c r="AZ32" s="7">
        <v>0</v>
      </c>
      <c r="BA32" s="7">
        <v>0</v>
      </c>
      <c r="BB32" s="7">
        <v>0</v>
      </c>
    </row>
    <row r="33" spans="1:54" x14ac:dyDescent="0.25">
      <c r="A33" s="7">
        <v>0</v>
      </c>
      <c r="B33" s="7">
        <v>0</v>
      </c>
      <c r="C33" s="7">
        <v>0</v>
      </c>
      <c r="D33" s="7">
        <v>0</v>
      </c>
      <c r="E33" s="7">
        <v>0</v>
      </c>
      <c r="F33" s="7">
        <v>0</v>
      </c>
      <c r="G33" s="7">
        <v>0</v>
      </c>
      <c r="H33" s="7">
        <v>0</v>
      </c>
      <c r="I33" s="7">
        <v>0</v>
      </c>
      <c r="J33" s="7">
        <v>0</v>
      </c>
      <c r="K33" s="7">
        <v>0</v>
      </c>
      <c r="L33" s="7">
        <v>0</v>
      </c>
      <c r="M33" s="7">
        <v>0</v>
      </c>
      <c r="N33" s="7">
        <v>0</v>
      </c>
      <c r="O33" s="7">
        <v>0</v>
      </c>
      <c r="P33" s="7">
        <v>0</v>
      </c>
      <c r="Q33" s="7">
        <v>0</v>
      </c>
      <c r="R33" s="7">
        <v>0</v>
      </c>
      <c r="S33" s="7">
        <v>0</v>
      </c>
      <c r="T33" s="7">
        <v>0</v>
      </c>
      <c r="U33" s="7">
        <v>0</v>
      </c>
      <c r="V33" s="7">
        <v>0</v>
      </c>
      <c r="W33" s="7">
        <v>0</v>
      </c>
      <c r="X33" s="7">
        <v>0</v>
      </c>
      <c r="Y33" s="7">
        <v>0</v>
      </c>
      <c r="Z33" s="7">
        <v>0</v>
      </c>
      <c r="AA33" s="7">
        <v>0</v>
      </c>
      <c r="AB33" s="7">
        <v>0</v>
      </c>
      <c r="AC33" s="7">
        <v>0</v>
      </c>
      <c r="AD33" s="7">
        <v>0</v>
      </c>
      <c r="AE33" s="7">
        <v>0</v>
      </c>
      <c r="AF33" s="7">
        <v>0</v>
      </c>
      <c r="AG33" s="7">
        <v>0</v>
      </c>
      <c r="AH33" s="7">
        <v>0</v>
      </c>
      <c r="AI33" s="7">
        <v>0.79411764705882348</v>
      </c>
      <c r="AJ33" s="7">
        <v>0.83529411764705885</v>
      </c>
      <c r="AK33" s="7">
        <v>0.78823529411764703</v>
      </c>
      <c r="AL33" s="7">
        <v>0.69411764705882351</v>
      </c>
      <c r="AM33" s="7">
        <v>0.71257485029940115</v>
      </c>
      <c r="AN33" s="7">
        <v>0.71856287425149701</v>
      </c>
      <c r="AO33" s="7">
        <v>0.72455089820359286</v>
      </c>
      <c r="AP33" s="7">
        <v>0.67664670658682635</v>
      </c>
      <c r="AQ33" s="7">
        <v>0.46107784431137727</v>
      </c>
      <c r="AR33" s="7">
        <v>0.52095808383233533</v>
      </c>
      <c r="AS33" s="7">
        <v>0</v>
      </c>
      <c r="AT33" s="7">
        <v>0</v>
      </c>
      <c r="AU33" s="7">
        <v>0</v>
      </c>
      <c r="AV33" s="7">
        <v>0</v>
      </c>
      <c r="AW33" s="7">
        <v>0</v>
      </c>
      <c r="AX33" s="7">
        <v>0</v>
      </c>
      <c r="AY33" s="7">
        <v>0</v>
      </c>
      <c r="AZ33" s="7">
        <v>0</v>
      </c>
      <c r="BA33" s="7">
        <v>0</v>
      </c>
      <c r="BB33" s="7">
        <v>0</v>
      </c>
    </row>
    <row r="34" spans="1:54" x14ac:dyDescent="0.25">
      <c r="A34" s="7">
        <v>0</v>
      </c>
      <c r="B34" s="7">
        <v>0</v>
      </c>
      <c r="C34" s="7">
        <v>0</v>
      </c>
      <c r="D34" s="7">
        <v>0</v>
      </c>
      <c r="E34" s="7">
        <v>0</v>
      </c>
      <c r="F34" s="7">
        <v>0</v>
      </c>
      <c r="G34" s="7">
        <v>0</v>
      </c>
      <c r="H34" s="7">
        <v>0</v>
      </c>
      <c r="I34" s="7">
        <v>0</v>
      </c>
      <c r="J34" s="7">
        <v>0</v>
      </c>
      <c r="K34" s="7">
        <v>0</v>
      </c>
      <c r="L34" s="7">
        <v>0</v>
      </c>
      <c r="M34" s="7">
        <v>0</v>
      </c>
      <c r="N34" s="7">
        <v>0</v>
      </c>
      <c r="O34" s="7">
        <v>0</v>
      </c>
      <c r="P34" s="7">
        <v>0</v>
      </c>
      <c r="Q34" s="7">
        <v>0</v>
      </c>
      <c r="R34" s="7">
        <v>0</v>
      </c>
      <c r="S34" s="7">
        <v>0</v>
      </c>
      <c r="T34" s="7">
        <v>0</v>
      </c>
      <c r="U34" s="7">
        <v>0</v>
      </c>
      <c r="V34" s="7">
        <v>0</v>
      </c>
      <c r="W34" s="7">
        <v>0</v>
      </c>
      <c r="X34" s="7">
        <v>0</v>
      </c>
      <c r="Y34" s="7">
        <v>0</v>
      </c>
      <c r="Z34" s="7">
        <v>0</v>
      </c>
      <c r="AA34" s="7">
        <v>0</v>
      </c>
      <c r="AB34" s="7">
        <v>0</v>
      </c>
      <c r="AC34" s="7">
        <v>0</v>
      </c>
      <c r="AD34" s="7">
        <v>0</v>
      </c>
      <c r="AE34" s="7">
        <v>0</v>
      </c>
      <c r="AF34" s="7">
        <v>0</v>
      </c>
      <c r="AG34" s="7">
        <v>0</v>
      </c>
      <c r="AH34" s="7">
        <v>0</v>
      </c>
      <c r="AI34" s="7">
        <v>0.77570093457943923</v>
      </c>
      <c r="AJ34" s="7">
        <v>0.87850467289719625</v>
      </c>
      <c r="AK34" s="7">
        <v>0.77570093457943923</v>
      </c>
      <c r="AL34" s="7">
        <v>0.71028037383177567</v>
      </c>
      <c r="AM34" s="7">
        <v>0.75471698113207553</v>
      </c>
      <c r="AN34" s="7">
        <v>0.78301886792452835</v>
      </c>
      <c r="AO34" s="7">
        <v>0.64150943396226412</v>
      </c>
      <c r="AP34" s="7">
        <v>0.69523809523809521</v>
      </c>
      <c r="AQ34" s="7">
        <v>0.53773584905660377</v>
      </c>
      <c r="AR34" s="7">
        <v>0.56603773584905659</v>
      </c>
      <c r="AS34" s="7">
        <v>0</v>
      </c>
      <c r="AT34" s="7">
        <v>0</v>
      </c>
      <c r="AU34" s="7">
        <v>0</v>
      </c>
      <c r="AV34" s="7">
        <v>0</v>
      </c>
      <c r="AW34" s="7">
        <v>0</v>
      </c>
      <c r="AX34" s="7">
        <v>0</v>
      </c>
      <c r="AY34" s="7">
        <v>0</v>
      </c>
      <c r="AZ34" s="7">
        <v>0</v>
      </c>
      <c r="BA34" s="7">
        <v>0</v>
      </c>
      <c r="BB34" s="7">
        <v>0</v>
      </c>
    </row>
    <row r="35" spans="1:54" x14ac:dyDescent="0.25">
      <c r="A35" s="7">
        <v>0</v>
      </c>
      <c r="B35" s="7">
        <v>0</v>
      </c>
      <c r="C35" s="7">
        <v>0</v>
      </c>
      <c r="D35" s="7">
        <v>0</v>
      </c>
      <c r="E35" s="7">
        <v>0</v>
      </c>
      <c r="F35" s="7">
        <v>0</v>
      </c>
      <c r="G35" s="7">
        <v>0</v>
      </c>
      <c r="H35" s="7">
        <v>0</v>
      </c>
      <c r="I35" s="7">
        <v>0</v>
      </c>
      <c r="J35" s="7">
        <v>0</v>
      </c>
      <c r="K35" s="7">
        <v>0</v>
      </c>
      <c r="L35" s="7">
        <v>0</v>
      </c>
      <c r="M35" s="7">
        <v>0</v>
      </c>
      <c r="N35" s="7">
        <v>0</v>
      </c>
      <c r="O35" s="7">
        <v>0</v>
      </c>
      <c r="P35" s="7">
        <v>0</v>
      </c>
      <c r="Q35" s="7">
        <v>0</v>
      </c>
      <c r="R35" s="7">
        <v>0</v>
      </c>
      <c r="S35" s="7">
        <v>0</v>
      </c>
      <c r="T35" s="7">
        <v>0</v>
      </c>
      <c r="U35" s="7">
        <v>0</v>
      </c>
      <c r="V35" s="7">
        <v>0</v>
      </c>
      <c r="W35" s="7">
        <v>0</v>
      </c>
      <c r="X35" s="7">
        <v>0</v>
      </c>
      <c r="Y35" s="7">
        <v>0</v>
      </c>
      <c r="Z35" s="7">
        <v>0</v>
      </c>
      <c r="AA35" s="7">
        <v>0</v>
      </c>
      <c r="AB35" s="7">
        <v>0</v>
      </c>
      <c r="AC35" s="7">
        <v>0</v>
      </c>
      <c r="AD35" s="7">
        <v>0</v>
      </c>
      <c r="AE35" s="7">
        <v>0</v>
      </c>
      <c r="AF35" s="7">
        <v>0</v>
      </c>
      <c r="AG35" s="7">
        <v>0</v>
      </c>
      <c r="AH35" s="7">
        <v>0</v>
      </c>
      <c r="AI35" s="7">
        <v>0</v>
      </c>
      <c r="AJ35" s="7">
        <v>0</v>
      </c>
      <c r="AK35" s="7">
        <v>0</v>
      </c>
      <c r="AL35" s="7">
        <v>0</v>
      </c>
      <c r="AM35" s="7">
        <v>0.79439252336448596</v>
      </c>
      <c r="AN35" s="7">
        <v>0.74766355140186913</v>
      </c>
      <c r="AO35" s="7">
        <v>0.76635514018691586</v>
      </c>
      <c r="AP35" s="7">
        <v>0.82242990654205606</v>
      </c>
      <c r="AQ35" s="7">
        <v>0.75233644859813087</v>
      </c>
      <c r="AR35" s="7">
        <v>0.69158878504672894</v>
      </c>
      <c r="AS35" s="7">
        <v>0.72361809045226133</v>
      </c>
      <c r="AT35" s="7">
        <v>0.35175879396984927</v>
      </c>
      <c r="AU35" s="7">
        <v>0.51256281407035176</v>
      </c>
      <c r="AV35" s="7">
        <v>0.35678391959798994</v>
      </c>
      <c r="AW35" s="7">
        <v>0</v>
      </c>
      <c r="AX35" s="7">
        <v>0</v>
      </c>
      <c r="AY35" s="7">
        <v>0</v>
      </c>
      <c r="AZ35" s="7">
        <v>0</v>
      </c>
      <c r="BA35" s="7">
        <v>0</v>
      </c>
      <c r="BB35" s="7">
        <v>0</v>
      </c>
    </row>
    <row r="36" spans="1:54" x14ac:dyDescent="0.25">
      <c r="A36" s="7">
        <v>0</v>
      </c>
      <c r="B36" s="7">
        <v>0</v>
      </c>
      <c r="C36" s="7">
        <v>0</v>
      </c>
      <c r="D36" s="7">
        <v>0</v>
      </c>
      <c r="E36" s="7">
        <v>0</v>
      </c>
      <c r="F36" s="7">
        <v>0</v>
      </c>
      <c r="G36" s="7">
        <v>0</v>
      </c>
      <c r="H36" s="7">
        <v>0</v>
      </c>
      <c r="I36" s="7">
        <v>0</v>
      </c>
      <c r="J36" s="7">
        <v>0</v>
      </c>
      <c r="K36" s="7">
        <v>0</v>
      </c>
      <c r="L36" s="7">
        <v>0</v>
      </c>
      <c r="M36" s="7">
        <v>0</v>
      </c>
      <c r="N36" s="7">
        <v>0</v>
      </c>
      <c r="O36" s="7">
        <v>0</v>
      </c>
      <c r="P36" s="7">
        <v>0</v>
      </c>
      <c r="Q36" s="7">
        <v>0</v>
      </c>
      <c r="R36" s="7">
        <v>0</v>
      </c>
      <c r="S36" s="7">
        <v>0</v>
      </c>
      <c r="T36" s="7">
        <v>0</v>
      </c>
      <c r="U36" s="7">
        <v>0</v>
      </c>
      <c r="V36" s="7">
        <v>0</v>
      </c>
      <c r="W36" s="7">
        <v>0</v>
      </c>
      <c r="X36" s="7">
        <v>0</v>
      </c>
      <c r="Y36" s="7">
        <v>0</v>
      </c>
      <c r="Z36" s="7">
        <v>0</v>
      </c>
      <c r="AA36" s="7">
        <v>0</v>
      </c>
      <c r="AB36" s="7">
        <v>0</v>
      </c>
      <c r="AC36" s="7">
        <v>0</v>
      </c>
      <c r="AD36" s="7">
        <v>0</v>
      </c>
      <c r="AE36" s="7">
        <v>0</v>
      </c>
      <c r="AF36" s="7">
        <v>0</v>
      </c>
      <c r="AG36" s="7">
        <v>0</v>
      </c>
      <c r="AH36" s="7">
        <v>0</v>
      </c>
      <c r="AI36" s="7">
        <v>0</v>
      </c>
      <c r="AJ36" s="7">
        <v>0</v>
      </c>
      <c r="AK36" s="7">
        <v>0</v>
      </c>
      <c r="AL36" s="7">
        <v>0</v>
      </c>
      <c r="AM36" s="7">
        <v>0.76061776061776065</v>
      </c>
      <c r="AN36" s="7">
        <v>0.75096525096525102</v>
      </c>
      <c r="AO36" s="7">
        <v>0.76447876447876451</v>
      </c>
      <c r="AP36" s="7">
        <v>0.72586872586872586</v>
      </c>
      <c r="AQ36" s="7">
        <v>0.66795366795366795</v>
      </c>
      <c r="AR36" s="7">
        <v>0.61389961389961389</v>
      </c>
      <c r="AS36" s="7">
        <v>0.59325396825396826</v>
      </c>
      <c r="AT36" s="7">
        <v>0.45039682539682541</v>
      </c>
      <c r="AU36" s="7">
        <v>0.43849206349206349</v>
      </c>
      <c r="AV36" s="7">
        <v>0.34523809523809523</v>
      </c>
      <c r="AW36" s="7">
        <v>0</v>
      </c>
      <c r="AX36" s="7">
        <v>0</v>
      </c>
      <c r="AY36" s="7">
        <v>0</v>
      </c>
      <c r="AZ36" s="7">
        <v>0</v>
      </c>
      <c r="BA36" s="7">
        <v>0</v>
      </c>
      <c r="BB36" s="7">
        <v>0</v>
      </c>
    </row>
    <row r="37" spans="1:54" x14ac:dyDescent="0.25">
      <c r="A37" s="7">
        <v>0</v>
      </c>
      <c r="B37" s="7">
        <v>0</v>
      </c>
      <c r="C37" s="7">
        <v>0</v>
      </c>
      <c r="D37" s="7">
        <v>0</v>
      </c>
      <c r="E37" s="7">
        <v>0</v>
      </c>
      <c r="F37" s="7">
        <v>0</v>
      </c>
      <c r="G37" s="7">
        <v>0</v>
      </c>
      <c r="H37" s="7">
        <v>0</v>
      </c>
      <c r="I37" s="7">
        <v>0</v>
      </c>
      <c r="J37" s="7">
        <v>0</v>
      </c>
      <c r="K37" s="7">
        <v>0</v>
      </c>
      <c r="L37" s="7">
        <v>0</v>
      </c>
      <c r="M37" s="7">
        <v>0</v>
      </c>
      <c r="N37" s="7">
        <v>0</v>
      </c>
      <c r="O37" s="7">
        <v>0</v>
      </c>
      <c r="P37" s="7">
        <v>0</v>
      </c>
      <c r="Q37" s="7">
        <v>0</v>
      </c>
      <c r="R37" s="7">
        <v>0</v>
      </c>
      <c r="S37" s="7">
        <v>0</v>
      </c>
      <c r="T37" s="7">
        <v>0</v>
      </c>
      <c r="U37" s="7">
        <v>0</v>
      </c>
      <c r="V37" s="7">
        <v>0</v>
      </c>
      <c r="W37" s="7">
        <v>0</v>
      </c>
      <c r="X37" s="7">
        <v>0</v>
      </c>
      <c r="Y37" s="7">
        <v>0</v>
      </c>
      <c r="Z37" s="7">
        <v>0</v>
      </c>
      <c r="AA37" s="7">
        <v>0</v>
      </c>
      <c r="AB37" s="7">
        <v>0</v>
      </c>
      <c r="AC37" s="7">
        <v>0</v>
      </c>
      <c r="AD37" s="7">
        <v>0</v>
      </c>
      <c r="AE37" s="7">
        <v>0</v>
      </c>
      <c r="AF37" s="7">
        <v>0</v>
      </c>
      <c r="AG37" s="7">
        <v>0</v>
      </c>
      <c r="AH37" s="7">
        <v>0</v>
      </c>
      <c r="AI37" s="7">
        <v>0</v>
      </c>
      <c r="AJ37" s="7">
        <v>0</v>
      </c>
      <c r="AK37" s="7">
        <v>0</v>
      </c>
      <c r="AL37" s="7">
        <v>0</v>
      </c>
      <c r="AM37" s="7">
        <v>0.78409090909090906</v>
      </c>
      <c r="AN37" s="7">
        <v>0.78977272727272729</v>
      </c>
      <c r="AO37" s="7">
        <v>0.77272727272727271</v>
      </c>
      <c r="AP37" s="7">
        <v>0.76136363636363635</v>
      </c>
      <c r="AQ37" s="7">
        <v>0.6875</v>
      </c>
      <c r="AR37" s="7">
        <v>0.63068181818181823</v>
      </c>
      <c r="AS37" s="7">
        <v>0.61494252873563215</v>
      </c>
      <c r="AT37" s="7">
        <v>0.45402298850574713</v>
      </c>
      <c r="AU37" s="7">
        <v>0.47126436781609193</v>
      </c>
      <c r="AV37" s="7">
        <v>0.41954022988505746</v>
      </c>
      <c r="AW37" s="7">
        <v>0</v>
      </c>
      <c r="AX37" s="7">
        <v>0</v>
      </c>
      <c r="AY37" s="7">
        <v>0</v>
      </c>
      <c r="AZ37" s="7">
        <v>0</v>
      </c>
      <c r="BA37" s="7">
        <v>0</v>
      </c>
      <c r="BB37" s="7">
        <v>0</v>
      </c>
    </row>
    <row r="38" spans="1:54" x14ac:dyDescent="0.25">
      <c r="A38" s="7">
        <v>0</v>
      </c>
      <c r="B38" s="7">
        <v>0</v>
      </c>
      <c r="C38" s="7">
        <v>0</v>
      </c>
      <c r="D38" s="7">
        <v>0</v>
      </c>
      <c r="E38" s="7">
        <v>0</v>
      </c>
      <c r="F38" s="7">
        <v>0</v>
      </c>
      <c r="G38" s="7">
        <v>0</v>
      </c>
      <c r="H38" s="7">
        <v>0</v>
      </c>
      <c r="I38" s="7">
        <v>0</v>
      </c>
      <c r="J38" s="7">
        <v>0</v>
      </c>
      <c r="K38" s="7">
        <v>0</v>
      </c>
      <c r="L38" s="7">
        <v>0</v>
      </c>
      <c r="M38" s="7">
        <v>0</v>
      </c>
      <c r="N38" s="7">
        <v>0</v>
      </c>
      <c r="O38" s="7">
        <v>0</v>
      </c>
      <c r="P38" s="7">
        <v>0</v>
      </c>
      <c r="Q38" s="7">
        <v>0</v>
      </c>
      <c r="R38" s="7">
        <v>0</v>
      </c>
      <c r="S38" s="7">
        <v>0</v>
      </c>
      <c r="T38" s="7">
        <v>0</v>
      </c>
      <c r="U38" s="7">
        <v>0</v>
      </c>
      <c r="V38" s="7">
        <v>0</v>
      </c>
      <c r="W38" s="7">
        <v>0</v>
      </c>
      <c r="X38" s="7">
        <v>0</v>
      </c>
      <c r="Y38" s="7">
        <v>0</v>
      </c>
      <c r="Z38" s="7">
        <v>0</v>
      </c>
      <c r="AA38" s="7">
        <v>0</v>
      </c>
      <c r="AB38" s="7">
        <v>0</v>
      </c>
      <c r="AC38" s="7">
        <v>0</v>
      </c>
      <c r="AD38" s="7">
        <v>0</v>
      </c>
      <c r="AE38" s="7">
        <v>0</v>
      </c>
      <c r="AF38" s="7">
        <v>0</v>
      </c>
      <c r="AG38" s="7">
        <v>0</v>
      </c>
      <c r="AH38" s="7">
        <v>0</v>
      </c>
      <c r="AI38" s="7">
        <v>0</v>
      </c>
      <c r="AJ38" s="7">
        <v>0</v>
      </c>
      <c r="AK38" s="7">
        <v>0</v>
      </c>
      <c r="AL38" s="7">
        <v>0</v>
      </c>
      <c r="AM38" s="7">
        <v>0.8</v>
      </c>
      <c r="AN38" s="7">
        <v>0.8571428571428571</v>
      </c>
      <c r="AO38" s="7">
        <v>0.8</v>
      </c>
      <c r="AP38" s="7">
        <v>0.81730769230769229</v>
      </c>
      <c r="AQ38" s="7">
        <v>0.70192307692307687</v>
      </c>
      <c r="AR38" s="7">
        <v>0.71153846153846156</v>
      </c>
      <c r="AS38" s="7">
        <v>0.58252427184466016</v>
      </c>
      <c r="AT38" s="7">
        <v>0.40384615384615385</v>
      </c>
      <c r="AU38" s="7">
        <v>0.53398058252427183</v>
      </c>
      <c r="AV38" s="7">
        <v>0.44660194174757284</v>
      </c>
      <c r="AW38" s="7">
        <v>0</v>
      </c>
      <c r="AX38" s="7">
        <v>0</v>
      </c>
      <c r="AY38" s="7">
        <v>0</v>
      </c>
      <c r="AZ38" s="7">
        <v>0</v>
      </c>
      <c r="BA38" s="7">
        <v>0</v>
      </c>
      <c r="BB38" s="7">
        <v>0</v>
      </c>
    </row>
    <row r="39" spans="1:54" x14ac:dyDescent="0.25">
      <c r="A39" s="7">
        <v>0</v>
      </c>
      <c r="B39" s="7">
        <v>0</v>
      </c>
      <c r="C39" s="7">
        <v>0</v>
      </c>
      <c r="D39" s="7">
        <v>0</v>
      </c>
      <c r="E39" s="7">
        <v>0</v>
      </c>
      <c r="F39" s="7">
        <v>0</v>
      </c>
      <c r="G39" s="7">
        <v>0</v>
      </c>
      <c r="H39" s="7">
        <v>0</v>
      </c>
      <c r="I39" s="7">
        <v>0</v>
      </c>
      <c r="J39" s="7">
        <v>0</v>
      </c>
      <c r="K39" s="7">
        <v>0</v>
      </c>
      <c r="L39" s="7">
        <v>0</v>
      </c>
      <c r="M39" s="7">
        <v>0</v>
      </c>
      <c r="N39" s="7">
        <v>0</v>
      </c>
      <c r="O39" s="7">
        <v>0</v>
      </c>
      <c r="P39" s="7">
        <v>0</v>
      </c>
      <c r="Q39" s="7">
        <v>0</v>
      </c>
      <c r="R39" s="7">
        <v>0</v>
      </c>
      <c r="S39" s="7">
        <v>0</v>
      </c>
      <c r="T39" s="7">
        <v>0</v>
      </c>
      <c r="U39" s="7">
        <v>0</v>
      </c>
      <c r="V39" s="7">
        <v>0</v>
      </c>
      <c r="W39" s="7">
        <v>0</v>
      </c>
      <c r="X39" s="7">
        <v>0</v>
      </c>
      <c r="Y39" s="7">
        <v>0</v>
      </c>
      <c r="Z39" s="7">
        <v>0</v>
      </c>
      <c r="AA39" s="7">
        <v>0</v>
      </c>
      <c r="AB39" s="7">
        <v>0</v>
      </c>
      <c r="AC39" s="7">
        <v>0</v>
      </c>
      <c r="AD39" s="7">
        <v>0</v>
      </c>
      <c r="AE39" s="7">
        <v>0</v>
      </c>
      <c r="AF39" s="7">
        <v>0</v>
      </c>
      <c r="AG39" s="7">
        <v>0</v>
      </c>
      <c r="AH39" s="7">
        <v>0</v>
      </c>
      <c r="AI39" s="7">
        <v>0</v>
      </c>
      <c r="AJ39" s="7">
        <v>0</v>
      </c>
      <c r="AK39" s="7">
        <v>0</v>
      </c>
      <c r="AL39" s="7">
        <v>0</v>
      </c>
      <c r="AM39" s="7">
        <v>0.77272727272727271</v>
      </c>
      <c r="AN39" s="7">
        <v>0.75757575757575757</v>
      </c>
      <c r="AO39" s="7">
        <v>0.71212121212121215</v>
      </c>
      <c r="AP39" s="7">
        <v>0.74242424242424243</v>
      </c>
      <c r="AQ39" s="7">
        <v>0.66666666666666663</v>
      </c>
      <c r="AR39" s="7">
        <v>0.65151515151515149</v>
      </c>
      <c r="AS39" s="7">
        <v>0.48484848484848486</v>
      </c>
      <c r="AT39" s="7">
        <v>0.48484848484848486</v>
      </c>
      <c r="AU39" s="7">
        <v>0.48484848484848486</v>
      </c>
      <c r="AV39" s="7">
        <v>0.53030303030303028</v>
      </c>
      <c r="AW39" s="7">
        <v>0</v>
      </c>
      <c r="AX39" s="7">
        <v>0</v>
      </c>
      <c r="AY39" s="7">
        <v>0</v>
      </c>
      <c r="AZ39" s="7">
        <v>0</v>
      </c>
      <c r="BA39" s="7">
        <v>0</v>
      </c>
      <c r="BB39" s="7">
        <v>0</v>
      </c>
    </row>
    <row r="40" spans="1:54" x14ac:dyDescent="0.25">
      <c r="A40" s="7">
        <v>0</v>
      </c>
      <c r="B40" s="7">
        <v>0</v>
      </c>
      <c r="C40" s="7">
        <v>0</v>
      </c>
      <c r="D40" s="7">
        <v>0</v>
      </c>
      <c r="E40" s="7">
        <v>0</v>
      </c>
      <c r="F40" s="7">
        <v>0</v>
      </c>
      <c r="G40" s="7">
        <v>0</v>
      </c>
      <c r="H40" s="7">
        <v>0</v>
      </c>
      <c r="I40" s="7">
        <v>0</v>
      </c>
      <c r="J40" s="7">
        <v>0</v>
      </c>
      <c r="K40" s="7">
        <v>0</v>
      </c>
      <c r="L40" s="7">
        <v>0</v>
      </c>
      <c r="M40" s="7">
        <v>0</v>
      </c>
      <c r="N40" s="7">
        <v>0</v>
      </c>
      <c r="O40" s="7">
        <v>0</v>
      </c>
      <c r="P40" s="7">
        <v>0</v>
      </c>
      <c r="Q40" s="7">
        <v>0</v>
      </c>
      <c r="R40" s="7">
        <v>0</v>
      </c>
      <c r="S40" s="7">
        <v>0</v>
      </c>
      <c r="T40" s="7">
        <v>0</v>
      </c>
      <c r="U40" s="7">
        <v>0</v>
      </c>
      <c r="V40" s="7">
        <v>0</v>
      </c>
      <c r="W40" s="7">
        <v>0</v>
      </c>
      <c r="X40" s="7">
        <v>0</v>
      </c>
      <c r="Y40" s="7">
        <v>0</v>
      </c>
      <c r="Z40" s="7">
        <v>0</v>
      </c>
      <c r="AA40" s="7">
        <v>0</v>
      </c>
      <c r="AB40" s="7">
        <v>0</v>
      </c>
      <c r="AC40" s="7">
        <v>0</v>
      </c>
      <c r="AD40" s="7">
        <v>0</v>
      </c>
      <c r="AE40" s="7">
        <v>0</v>
      </c>
      <c r="AF40" s="7">
        <v>0</v>
      </c>
      <c r="AG40" s="7">
        <v>0</v>
      </c>
      <c r="AH40" s="7">
        <v>0</v>
      </c>
      <c r="AI40" s="7">
        <v>0</v>
      </c>
      <c r="AJ40" s="7">
        <v>0</v>
      </c>
      <c r="AK40" s="7">
        <v>0</v>
      </c>
      <c r="AL40" s="7">
        <v>0</v>
      </c>
      <c r="AM40" s="7">
        <v>0.64150943396226412</v>
      </c>
      <c r="AN40" s="7">
        <v>0.79245283018867929</v>
      </c>
      <c r="AO40" s="7">
        <v>0.75471698113207553</v>
      </c>
      <c r="AP40" s="7">
        <v>0.71698113207547165</v>
      </c>
      <c r="AQ40" s="7">
        <v>0.62264150943396224</v>
      </c>
      <c r="AR40" s="7">
        <v>0.58490566037735847</v>
      </c>
      <c r="AS40" s="7">
        <v>0.64150943396226412</v>
      </c>
      <c r="AT40" s="7">
        <v>0.50943396226415094</v>
      </c>
      <c r="AU40" s="7">
        <v>0.54716981132075471</v>
      </c>
      <c r="AV40" s="7">
        <v>0.47169811320754718</v>
      </c>
      <c r="AW40" s="7">
        <v>0</v>
      </c>
      <c r="AX40" s="7">
        <v>0</v>
      </c>
      <c r="AY40" s="7">
        <v>0</v>
      </c>
      <c r="AZ40" s="7">
        <v>0</v>
      </c>
      <c r="BA40" s="7">
        <v>0</v>
      </c>
      <c r="BB40" s="7">
        <v>0</v>
      </c>
    </row>
    <row r="41" spans="1:54" x14ac:dyDescent="0.25">
      <c r="A41" s="7">
        <v>0</v>
      </c>
      <c r="B41" s="7">
        <v>0</v>
      </c>
      <c r="C41" s="7">
        <v>0</v>
      </c>
      <c r="D41" s="7">
        <v>0</v>
      </c>
      <c r="E41" s="7">
        <v>0</v>
      </c>
      <c r="F41" s="7">
        <v>0</v>
      </c>
      <c r="G41" s="7">
        <v>0</v>
      </c>
      <c r="H41" s="7">
        <v>0</v>
      </c>
      <c r="I41" s="7">
        <v>0</v>
      </c>
      <c r="J41" s="7">
        <v>0</v>
      </c>
      <c r="K41" s="7">
        <v>0</v>
      </c>
      <c r="L41" s="7">
        <v>0</v>
      </c>
      <c r="M41" s="7">
        <v>0</v>
      </c>
      <c r="N41" s="7">
        <v>0</v>
      </c>
      <c r="O41" s="7">
        <v>0</v>
      </c>
      <c r="P41" s="7">
        <v>0</v>
      </c>
      <c r="Q41" s="7">
        <v>0</v>
      </c>
      <c r="R41" s="7">
        <v>0</v>
      </c>
      <c r="S41" s="7">
        <v>0</v>
      </c>
      <c r="T41" s="7">
        <v>0</v>
      </c>
      <c r="U41" s="7">
        <v>0</v>
      </c>
      <c r="V41" s="7">
        <v>0</v>
      </c>
      <c r="W41" s="7">
        <v>0</v>
      </c>
      <c r="X41" s="7">
        <v>0</v>
      </c>
      <c r="Y41" s="7">
        <v>0</v>
      </c>
      <c r="Z41" s="7">
        <v>0</v>
      </c>
      <c r="AA41" s="7">
        <v>0</v>
      </c>
      <c r="AB41" s="7">
        <v>0</v>
      </c>
      <c r="AC41" s="7">
        <v>0</v>
      </c>
      <c r="AD41" s="7">
        <v>0</v>
      </c>
      <c r="AE41" s="7">
        <v>0</v>
      </c>
      <c r="AF41" s="7">
        <v>0</v>
      </c>
      <c r="AG41" s="7">
        <v>0</v>
      </c>
      <c r="AH41" s="7">
        <v>0</v>
      </c>
      <c r="AI41" s="7">
        <v>0</v>
      </c>
      <c r="AJ41" s="7">
        <v>0</v>
      </c>
      <c r="AK41" s="7">
        <v>0</v>
      </c>
      <c r="AL41" s="7">
        <v>0</v>
      </c>
      <c r="AM41" s="7">
        <v>0.88372093023255816</v>
      </c>
      <c r="AN41" s="7">
        <v>0.76744186046511631</v>
      </c>
      <c r="AO41" s="7">
        <v>0.79069767441860461</v>
      </c>
      <c r="AP41" s="7">
        <v>0.83720930232558144</v>
      </c>
      <c r="AQ41" s="7">
        <v>0.69767441860465118</v>
      </c>
      <c r="AR41" s="7">
        <v>0.60465116279069764</v>
      </c>
      <c r="AS41" s="7">
        <v>0.48837209302325579</v>
      </c>
      <c r="AT41" s="7">
        <v>0.44186046511627908</v>
      </c>
      <c r="AU41" s="7">
        <v>0.53488372093023251</v>
      </c>
      <c r="AV41" s="7">
        <v>0.55813953488372092</v>
      </c>
      <c r="AW41" s="7">
        <v>0</v>
      </c>
      <c r="AX41" s="7">
        <v>0</v>
      </c>
      <c r="AY41" s="7">
        <v>0</v>
      </c>
      <c r="AZ41" s="7">
        <v>0</v>
      </c>
      <c r="BA41" s="7">
        <v>0</v>
      </c>
      <c r="BB41" s="7">
        <v>0</v>
      </c>
    </row>
    <row r="42" spans="1:54" x14ac:dyDescent="0.25">
      <c r="A42" s="7">
        <v>0</v>
      </c>
      <c r="B42" s="7">
        <v>0</v>
      </c>
      <c r="C42" s="7">
        <v>0</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0</v>
      </c>
      <c r="V42" s="7">
        <v>0</v>
      </c>
      <c r="W42" s="7">
        <v>0</v>
      </c>
      <c r="X42" s="7">
        <v>0</v>
      </c>
      <c r="Y42" s="7">
        <v>0</v>
      </c>
      <c r="Z42" s="7">
        <v>0</v>
      </c>
      <c r="AA42" s="7">
        <v>0</v>
      </c>
      <c r="AB42" s="7">
        <v>0</v>
      </c>
      <c r="AC42" s="7">
        <v>0</v>
      </c>
      <c r="AD42" s="7">
        <v>0</v>
      </c>
      <c r="AE42" s="7">
        <v>0</v>
      </c>
      <c r="AF42" s="7">
        <v>0</v>
      </c>
      <c r="AG42" s="7">
        <v>0</v>
      </c>
      <c r="AH42" s="7">
        <v>0</v>
      </c>
      <c r="AI42" s="7">
        <v>0</v>
      </c>
      <c r="AJ42" s="7">
        <v>0</v>
      </c>
      <c r="AK42" s="7">
        <v>0</v>
      </c>
      <c r="AL42" s="7">
        <v>0</v>
      </c>
      <c r="AM42" s="7">
        <v>0.83783783783783783</v>
      </c>
      <c r="AN42" s="7">
        <v>0.81081081081081086</v>
      </c>
      <c r="AO42" s="7">
        <v>0.81081081081081086</v>
      </c>
      <c r="AP42" s="7">
        <v>0.78378378378378377</v>
      </c>
      <c r="AQ42" s="7">
        <v>0.67567567567567566</v>
      </c>
      <c r="AR42" s="7">
        <v>0.64864864864864868</v>
      </c>
      <c r="AS42" s="7">
        <v>0.51351351351351349</v>
      </c>
      <c r="AT42" s="7">
        <v>0.56756756756756754</v>
      </c>
      <c r="AU42" s="7">
        <v>0.54054054054054057</v>
      </c>
      <c r="AV42" s="7">
        <v>0.40540540540540543</v>
      </c>
      <c r="AW42" s="7">
        <v>0</v>
      </c>
      <c r="AX42" s="7">
        <v>0</v>
      </c>
      <c r="AY42" s="7">
        <v>0</v>
      </c>
      <c r="AZ42" s="7">
        <v>0</v>
      </c>
      <c r="BA42" s="7">
        <v>0</v>
      </c>
      <c r="BB42" s="7">
        <v>0</v>
      </c>
    </row>
    <row r="43" spans="1:54" x14ac:dyDescent="0.25">
      <c r="A43" s="7">
        <v>0</v>
      </c>
      <c r="B43" s="7">
        <v>0</v>
      </c>
      <c r="C43" s="7">
        <v>0</v>
      </c>
      <c r="D43" s="7">
        <v>0</v>
      </c>
      <c r="E43" s="7">
        <v>0</v>
      </c>
      <c r="F43" s="7">
        <v>0</v>
      </c>
      <c r="G43" s="7">
        <v>0</v>
      </c>
      <c r="H43" s="7">
        <v>0</v>
      </c>
      <c r="I43" s="7">
        <v>0</v>
      </c>
      <c r="J43" s="7">
        <v>0</v>
      </c>
      <c r="K43" s="7">
        <v>0</v>
      </c>
      <c r="L43" s="7">
        <v>0</v>
      </c>
      <c r="M43" s="7">
        <v>0</v>
      </c>
      <c r="N43" s="7">
        <v>0</v>
      </c>
      <c r="O43" s="7">
        <v>0</v>
      </c>
      <c r="P43" s="7">
        <v>0</v>
      </c>
      <c r="Q43" s="7">
        <v>0</v>
      </c>
      <c r="R43" s="7">
        <v>0</v>
      </c>
      <c r="S43" s="7">
        <v>0</v>
      </c>
      <c r="T43" s="7">
        <v>0</v>
      </c>
      <c r="U43" s="7">
        <v>0</v>
      </c>
      <c r="V43" s="7">
        <v>0</v>
      </c>
      <c r="W43" s="7">
        <v>0</v>
      </c>
      <c r="X43" s="7">
        <v>0</v>
      </c>
      <c r="Y43" s="7">
        <v>0</v>
      </c>
      <c r="Z43" s="7">
        <v>0</v>
      </c>
      <c r="AA43" s="7">
        <v>0</v>
      </c>
      <c r="AB43" s="7">
        <v>0</v>
      </c>
      <c r="AC43" s="7">
        <v>0</v>
      </c>
      <c r="AD43" s="7">
        <v>0</v>
      </c>
      <c r="AE43" s="7">
        <v>0</v>
      </c>
      <c r="AF43" s="7">
        <v>0</v>
      </c>
      <c r="AG43" s="7">
        <v>0</v>
      </c>
      <c r="AH43" s="7">
        <v>0</v>
      </c>
      <c r="AI43" s="7">
        <v>0</v>
      </c>
      <c r="AJ43" s="7">
        <v>0</v>
      </c>
      <c r="AK43" s="7">
        <v>0</v>
      </c>
      <c r="AL43" s="7">
        <v>0</v>
      </c>
      <c r="AM43" s="7">
        <v>0.8</v>
      </c>
      <c r="AN43" s="7">
        <v>0.83333333333333337</v>
      </c>
      <c r="AO43" s="7">
        <v>0.76666666666666672</v>
      </c>
      <c r="AP43" s="7">
        <v>0.8</v>
      </c>
      <c r="AQ43" s="7">
        <v>0.8</v>
      </c>
      <c r="AR43" s="7">
        <v>0.56666666666666665</v>
      </c>
      <c r="AS43" s="7">
        <v>0.7</v>
      </c>
      <c r="AT43" s="7">
        <v>0.43333333333333335</v>
      </c>
      <c r="AU43" s="7">
        <v>0.53333333333333333</v>
      </c>
      <c r="AV43" s="7">
        <v>0.44827586206896552</v>
      </c>
      <c r="AW43" s="7">
        <v>0</v>
      </c>
      <c r="AX43" s="7">
        <v>0</v>
      </c>
      <c r="AY43" s="7">
        <v>0</v>
      </c>
      <c r="AZ43" s="7">
        <v>0</v>
      </c>
      <c r="BA43" s="7">
        <v>0</v>
      </c>
      <c r="BB43" s="7">
        <v>0</v>
      </c>
    </row>
    <row r="44" spans="1:54" x14ac:dyDescent="0.25">
      <c r="A44" s="7">
        <v>0</v>
      </c>
      <c r="B44" s="7">
        <v>0</v>
      </c>
      <c r="C44" s="7">
        <v>0</v>
      </c>
      <c r="D44" s="7">
        <v>0</v>
      </c>
      <c r="E44" s="7">
        <v>0</v>
      </c>
      <c r="F44" s="7">
        <v>0</v>
      </c>
      <c r="G44" s="7">
        <v>0</v>
      </c>
      <c r="H44" s="7">
        <v>0</v>
      </c>
      <c r="I44" s="7">
        <v>0</v>
      </c>
      <c r="J44" s="7">
        <v>0</v>
      </c>
      <c r="K44" s="7">
        <v>0</v>
      </c>
      <c r="L44" s="7">
        <v>0</v>
      </c>
      <c r="M44" s="7">
        <v>0</v>
      </c>
      <c r="N44" s="7">
        <v>0</v>
      </c>
      <c r="O44" s="7">
        <v>0</v>
      </c>
      <c r="P44" s="7">
        <v>0</v>
      </c>
      <c r="Q44" s="7">
        <v>0</v>
      </c>
      <c r="R44" s="7">
        <v>0</v>
      </c>
      <c r="S44" s="7">
        <v>0</v>
      </c>
      <c r="T44" s="7">
        <v>0</v>
      </c>
      <c r="U44" s="7">
        <v>0</v>
      </c>
      <c r="V44" s="7">
        <v>0</v>
      </c>
      <c r="W44" s="7">
        <v>0</v>
      </c>
      <c r="X44" s="7">
        <v>0</v>
      </c>
      <c r="Y44" s="7">
        <v>0</v>
      </c>
      <c r="Z44" s="7">
        <v>0</v>
      </c>
      <c r="AA44" s="7">
        <v>0</v>
      </c>
      <c r="AB44" s="7">
        <v>0</v>
      </c>
      <c r="AC44" s="7">
        <v>0</v>
      </c>
      <c r="AD44" s="7">
        <v>0</v>
      </c>
      <c r="AE44" s="7">
        <v>0</v>
      </c>
      <c r="AF44" s="7">
        <v>0</v>
      </c>
      <c r="AG44" s="7">
        <v>0</v>
      </c>
      <c r="AH44" s="7">
        <v>0</v>
      </c>
      <c r="AI44" s="7">
        <v>0</v>
      </c>
      <c r="AJ44" s="7">
        <v>0</v>
      </c>
      <c r="AK44" s="7">
        <v>0</v>
      </c>
      <c r="AL44" s="7">
        <v>0</v>
      </c>
      <c r="AM44" s="7">
        <v>0.74358974358974361</v>
      </c>
      <c r="AN44" s="7">
        <v>0.87179487179487181</v>
      </c>
      <c r="AO44" s="7">
        <v>0.84615384615384615</v>
      </c>
      <c r="AP44" s="7">
        <v>0.79487179487179482</v>
      </c>
      <c r="AQ44" s="7">
        <v>0.69230769230769229</v>
      </c>
      <c r="AR44" s="7">
        <v>0.58974358974358976</v>
      </c>
      <c r="AS44" s="7">
        <v>0.5641025641025641</v>
      </c>
      <c r="AT44" s="7">
        <v>0.46153846153846156</v>
      </c>
      <c r="AU44" s="7">
        <v>0.53846153846153844</v>
      </c>
      <c r="AV44" s="7">
        <v>0.48717948717948717</v>
      </c>
      <c r="AW44" s="7">
        <v>0</v>
      </c>
      <c r="AX44" s="7">
        <v>0</v>
      </c>
      <c r="AY44" s="7">
        <v>0</v>
      </c>
      <c r="AZ44" s="7">
        <v>0</v>
      </c>
      <c r="BA44" s="7">
        <v>0</v>
      </c>
      <c r="BB44" s="7">
        <v>0</v>
      </c>
    </row>
    <row r="45" spans="1:54" x14ac:dyDescent="0.25">
      <c r="A45" s="7">
        <v>0</v>
      </c>
      <c r="B45" s="7">
        <v>0</v>
      </c>
      <c r="C45" s="7">
        <v>0</v>
      </c>
      <c r="D45" s="7">
        <v>0</v>
      </c>
      <c r="E45" s="7">
        <v>0</v>
      </c>
      <c r="F45" s="7">
        <v>0</v>
      </c>
      <c r="G45" s="7">
        <v>0</v>
      </c>
      <c r="H45" s="7">
        <v>0</v>
      </c>
      <c r="I45" s="7">
        <v>0</v>
      </c>
      <c r="J45" s="7">
        <v>0</v>
      </c>
      <c r="K45" s="7">
        <v>0</v>
      </c>
      <c r="L45" s="7">
        <v>0</v>
      </c>
      <c r="M45" s="7">
        <v>0</v>
      </c>
      <c r="N45" s="7">
        <v>0</v>
      </c>
      <c r="O45" s="7">
        <v>0</v>
      </c>
      <c r="P45" s="7">
        <v>0</v>
      </c>
      <c r="Q45" s="7">
        <v>0</v>
      </c>
      <c r="R45" s="7">
        <v>0</v>
      </c>
      <c r="S45" s="7">
        <v>0</v>
      </c>
      <c r="T45" s="7">
        <v>0</v>
      </c>
      <c r="U45" s="7">
        <v>0</v>
      </c>
      <c r="V45" s="7">
        <v>0</v>
      </c>
      <c r="W45" s="7">
        <v>0</v>
      </c>
      <c r="X45" s="7">
        <v>0</v>
      </c>
      <c r="Y45" s="7">
        <v>0</v>
      </c>
      <c r="Z45" s="7">
        <v>0</v>
      </c>
      <c r="AA45" s="7">
        <v>0</v>
      </c>
      <c r="AB45" s="7">
        <v>0</v>
      </c>
      <c r="AC45" s="7">
        <v>0</v>
      </c>
      <c r="AD45" s="7">
        <v>0</v>
      </c>
      <c r="AE45" s="7">
        <v>0</v>
      </c>
      <c r="AF45" s="7">
        <v>0</v>
      </c>
      <c r="AG45" s="7">
        <v>0</v>
      </c>
      <c r="AH45" s="7">
        <v>0</v>
      </c>
      <c r="AI45" s="7">
        <v>0</v>
      </c>
      <c r="AJ45" s="7">
        <v>0</v>
      </c>
      <c r="AK45" s="7">
        <v>0</v>
      </c>
      <c r="AL45" s="7">
        <v>0</v>
      </c>
      <c r="AM45" s="7">
        <v>0.75</v>
      </c>
      <c r="AN45" s="7">
        <v>0.75</v>
      </c>
      <c r="AO45" s="7">
        <v>0.85</v>
      </c>
      <c r="AP45" s="7">
        <v>0.9</v>
      </c>
      <c r="AQ45" s="7">
        <v>0.55000000000000004</v>
      </c>
      <c r="AR45" s="7">
        <v>0.6</v>
      </c>
      <c r="AS45" s="7">
        <v>0.45</v>
      </c>
      <c r="AT45" s="7">
        <v>0.5</v>
      </c>
      <c r="AU45" s="7">
        <v>0.5</v>
      </c>
      <c r="AV45" s="7">
        <v>0.4</v>
      </c>
      <c r="AW45" s="7">
        <v>0</v>
      </c>
      <c r="AX45" s="7">
        <v>0</v>
      </c>
      <c r="AY45" s="7">
        <v>0</v>
      </c>
      <c r="AZ45" s="7">
        <v>0</v>
      </c>
      <c r="BA45" s="7">
        <v>0</v>
      </c>
      <c r="BB45" s="7">
        <v>0</v>
      </c>
    </row>
    <row r="46" spans="1:54" x14ac:dyDescent="0.25">
      <c r="A46" s="7">
        <v>0</v>
      </c>
      <c r="B46" s="7">
        <v>0</v>
      </c>
      <c r="C46" s="7">
        <v>0</v>
      </c>
      <c r="D46" s="7">
        <v>0</v>
      </c>
      <c r="E46" s="7">
        <v>0</v>
      </c>
      <c r="F46" s="7">
        <v>0</v>
      </c>
      <c r="G46" s="7">
        <v>0</v>
      </c>
      <c r="H46" s="7">
        <v>0</v>
      </c>
      <c r="I46" s="7">
        <v>0</v>
      </c>
      <c r="J46" s="7">
        <v>0</v>
      </c>
      <c r="K46" s="7">
        <v>0</v>
      </c>
      <c r="L46" s="7">
        <v>0</v>
      </c>
      <c r="M46" s="7">
        <v>0</v>
      </c>
      <c r="N46" s="7">
        <v>0</v>
      </c>
      <c r="O46" s="7">
        <v>0</v>
      </c>
      <c r="P46" s="7">
        <v>0</v>
      </c>
      <c r="Q46" s="7">
        <v>0</v>
      </c>
      <c r="R46" s="7">
        <v>0</v>
      </c>
      <c r="S46" s="7">
        <v>0</v>
      </c>
      <c r="T46" s="7">
        <v>0</v>
      </c>
      <c r="U46" s="7">
        <v>0</v>
      </c>
      <c r="V46" s="7">
        <v>0</v>
      </c>
      <c r="W46" s="7">
        <v>0</v>
      </c>
      <c r="X46" s="7">
        <v>0</v>
      </c>
      <c r="Y46" s="7">
        <v>0</v>
      </c>
      <c r="Z46" s="7">
        <v>0</v>
      </c>
      <c r="AA46" s="7">
        <v>0</v>
      </c>
      <c r="AB46" s="7">
        <v>0</v>
      </c>
      <c r="AC46" s="7">
        <v>0</v>
      </c>
      <c r="AD46" s="7">
        <v>0</v>
      </c>
      <c r="AE46" s="7">
        <v>0</v>
      </c>
      <c r="AF46" s="7">
        <v>0</v>
      </c>
      <c r="AG46" s="7">
        <v>0</v>
      </c>
      <c r="AH46" s="7">
        <v>0</v>
      </c>
      <c r="AI46" s="7">
        <v>0</v>
      </c>
      <c r="AJ46" s="7">
        <v>0</v>
      </c>
      <c r="AK46" s="7">
        <v>0</v>
      </c>
      <c r="AL46" s="7">
        <v>0</v>
      </c>
      <c r="AM46" s="7">
        <v>0.84848484848484851</v>
      </c>
      <c r="AN46" s="7">
        <v>0.93939393939393945</v>
      </c>
      <c r="AO46" s="7">
        <v>0.87878787878787878</v>
      </c>
      <c r="AP46" s="7">
        <v>0.81818181818181823</v>
      </c>
      <c r="AQ46" s="7">
        <v>0.78787878787878785</v>
      </c>
      <c r="AR46" s="7">
        <v>0.75757575757575757</v>
      </c>
      <c r="AS46" s="7">
        <v>0.63636363636363635</v>
      </c>
      <c r="AT46" s="7">
        <v>0.5757575757575758</v>
      </c>
      <c r="AU46" s="7">
        <v>0.5757575757575758</v>
      </c>
      <c r="AV46" s="7">
        <v>0.48484848484848486</v>
      </c>
      <c r="AW46" s="7">
        <v>0</v>
      </c>
      <c r="AX46" s="7">
        <v>0</v>
      </c>
      <c r="AY46" s="7">
        <v>0</v>
      </c>
      <c r="AZ46" s="7">
        <v>0</v>
      </c>
      <c r="BA46" s="7">
        <v>0</v>
      </c>
      <c r="BB46" s="7">
        <v>0</v>
      </c>
    </row>
    <row r="47" spans="1:54" x14ac:dyDescent="0.25">
      <c r="A47" s="7">
        <v>0</v>
      </c>
      <c r="B47" s="7">
        <v>0</v>
      </c>
      <c r="C47" s="7">
        <v>0</v>
      </c>
      <c r="D47" s="7">
        <v>0</v>
      </c>
      <c r="E47" s="7">
        <v>0</v>
      </c>
      <c r="F47" s="7">
        <v>0</v>
      </c>
      <c r="G47" s="7">
        <v>0</v>
      </c>
      <c r="H47" s="7">
        <v>0</v>
      </c>
      <c r="I47" s="7">
        <v>0</v>
      </c>
      <c r="J47" s="7">
        <v>0</v>
      </c>
      <c r="K47" s="7">
        <v>0</v>
      </c>
      <c r="L47" s="7">
        <v>0</v>
      </c>
      <c r="M47" s="7">
        <v>0</v>
      </c>
      <c r="N47" s="7">
        <v>0</v>
      </c>
      <c r="O47" s="7">
        <v>0</v>
      </c>
      <c r="P47" s="7">
        <v>0</v>
      </c>
      <c r="Q47" s="7">
        <v>0</v>
      </c>
      <c r="R47" s="7">
        <v>0</v>
      </c>
      <c r="S47" s="7">
        <v>0</v>
      </c>
      <c r="T47" s="7">
        <v>0</v>
      </c>
      <c r="U47" s="7">
        <v>0</v>
      </c>
      <c r="V47" s="7">
        <v>0</v>
      </c>
      <c r="W47" s="7">
        <v>0</v>
      </c>
      <c r="X47" s="7">
        <v>0</v>
      </c>
      <c r="Y47" s="7">
        <v>0</v>
      </c>
      <c r="Z47" s="7">
        <v>0</v>
      </c>
      <c r="AA47" s="7">
        <v>0</v>
      </c>
      <c r="AB47" s="7">
        <v>0</v>
      </c>
      <c r="AC47" s="7">
        <v>0</v>
      </c>
      <c r="AD47" s="7">
        <v>0</v>
      </c>
      <c r="AE47" s="7">
        <v>0</v>
      </c>
      <c r="AF47" s="7">
        <v>0</v>
      </c>
      <c r="AG47" s="7">
        <v>0</v>
      </c>
      <c r="AH47" s="7">
        <v>0</v>
      </c>
      <c r="AI47" s="7">
        <v>0</v>
      </c>
      <c r="AJ47" s="7">
        <v>0</v>
      </c>
      <c r="AK47" s="7">
        <v>0</v>
      </c>
      <c r="AL47" s="7">
        <v>0</v>
      </c>
      <c r="AM47" s="7">
        <v>0</v>
      </c>
      <c r="AN47" s="7">
        <v>0</v>
      </c>
      <c r="AO47" s="7">
        <v>0</v>
      </c>
      <c r="AP47" s="7">
        <v>0</v>
      </c>
      <c r="AQ47" s="7">
        <v>0.89473684210526316</v>
      </c>
      <c r="AR47" s="7">
        <v>0.86315789473684212</v>
      </c>
      <c r="AS47" s="7">
        <v>0.87368421052631584</v>
      </c>
      <c r="AT47" s="7">
        <v>0.75789473684210529</v>
      </c>
      <c r="AU47" s="7">
        <v>0.66315789473684206</v>
      </c>
      <c r="AV47" s="7">
        <v>0.52631578947368418</v>
      </c>
      <c r="AW47" s="7">
        <v>0.67045454545454541</v>
      </c>
      <c r="AX47" s="7">
        <v>0.63636363636363635</v>
      </c>
      <c r="AY47" s="7">
        <v>0.26136363636363635</v>
      </c>
      <c r="AZ47" s="7">
        <v>0.23863636363636365</v>
      </c>
      <c r="BA47" s="7">
        <v>0</v>
      </c>
      <c r="BB47" s="7">
        <v>0</v>
      </c>
    </row>
    <row r="48" spans="1:54" x14ac:dyDescent="0.25">
      <c r="A48" s="7">
        <v>0</v>
      </c>
      <c r="B48" s="7">
        <v>0</v>
      </c>
      <c r="C48" s="7">
        <v>0</v>
      </c>
      <c r="D48" s="7">
        <v>0</v>
      </c>
      <c r="E48" s="7">
        <v>0</v>
      </c>
      <c r="F48" s="7">
        <v>0</v>
      </c>
      <c r="G48" s="7">
        <v>0</v>
      </c>
      <c r="H48" s="7">
        <v>0</v>
      </c>
      <c r="I48" s="7">
        <v>0</v>
      </c>
      <c r="J48" s="7">
        <v>0</v>
      </c>
      <c r="K48" s="7">
        <v>0</v>
      </c>
      <c r="L48" s="7">
        <v>0</v>
      </c>
      <c r="M48" s="7">
        <v>0</v>
      </c>
      <c r="N48" s="7">
        <v>0</v>
      </c>
      <c r="O48" s="7">
        <v>0</v>
      </c>
      <c r="P48" s="7">
        <v>0</v>
      </c>
      <c r="Q48" s="7">
        <v>0</v>
      </c>
      <c r="R48" s="7">
        <v>0</v>
      </c>
      <c r="S48" s="7">
        <v>0</v>
      </c>
      <c r="T48" s="7">
        <v>0</v>
      </c>
      <c r="U48" s="7">
        <v>0</v>
      </c>
      <c r="V48" s="7">
        <v>0</v>
      </c>
      <c r="W48" s="7">
        <v>0</v>
      </c>
      <c r="X48" s="7">
        <v>0</v>
      </c>
      <c r="Y48" s="7">
        <v>0</v>
      </c>
      <c r="Z48" s="7">
        <v>0</v>
      </c>
      <c r="AA48" s="7">
        <v>0</v>
      </c>
      <c r="AB48" s="7">
        <v>0</v>
      </c>
      <c r="AC48" s="7">
        <v>0</v>
      </c>
      <c r="AD48" s="7">
        <v>0</v>
      </c>
      <c r="AE48" s="7">
        <v>0</v>
      </c>
      <c r="AF48" s="7">
        <v>0</v>
      </c>
      <c r="AG48" s="7">
        <v>0</v>
      </c>
      <c r="AH48" s="7">
        <v>0</v>
      </c>
      <c r="AI48" s="7">
        <v>0</v>
      </c>
      <c r="AJ48" s="7">
        <v>0</v>
      </c>
      <c r="AK48" s="7">
        <v>0</v>
      </c>
      <c r="AL48" s="7">
        <v>0</v>
      </c>
      <c r="AM48" s="7">
        <v>0</v>
      </c>
      <c r="AN48" s="7">
        <v>0</v>
      </c>
      <c r="AO48" s="7">
        <v>0</v>
      </c>
      <c r="AP48" s="7">
        <v>0</v>
      </c>
      <c r="AQ48" s="7">
        <v>0.84422110552763818</v>
      </c>
      <c r="AR48" s="7">
        <v>0.85929648241206025</v>
      </c>
      <c r="AS48" s="7">
        <v>0.82828282828282829</v>
      </c>
      <c r="AT48" s="7">
        <v>0.70202020202020199</v>
      </c>
      <c r="AU48" s="7">
        <v>0.56565656565656564</v>
      </c>
      <c r="AV48" s="7">
        <v>0.51010101010101006</v>
      </c>
      <c r="AW48" s="7">
        <v>0.66137566137566139</v>
      </c>
      <c r="AX48" s="7">
        <v>0.50793650793650791</v>
      </c>
      <c r="AY48" s="7">
        <v>0.2857142857142857</v>
      </c>
      <c r="AZ48" s="7">
        <v>0.30158730158730157</v>
      </c>
      <c r="BA48" s="7">
        <v>0</v>
      </c>
      <c r="BB48" s="7">
        <v>0</v>
      </c>
    </row>
    <row r="49" spans="1:54" x14ac:dyDescent="0.25">
      <c r="A49" s="7">
        <v>0</v>
      </c>
      <c r="B49" s="7">
        <v>0</v>
      </c>
      <c r="C49" s="7">
        <v>0</v>
      </c>
      <c r="D49" s="7">
        <v>0</v>
      </c>
      <c r="E49" s="7">
        <v>0</v>
      </c>
      <c r="F49" s="7">
        <v>0</v>
      </c>
      <c r="G49" s="7">
        <v>0</v>
      </c>
      <c r="H49" s="7">
        <v>0</v>
      </c>
      <c r="I49" s="7">
        <v>0</v>
      </c>
      <c r="J49" s="7">
        <v>0</v>
      </c>
      <c r="K49" s="7">
        <v>0</v>
      </c>
      <c r="L49" s="7">
        <v>0</v>
      </c>
      <c r="M49" s="7">
        <v>0</v>
      </c>
      <c r="N49" s="7">
        <v>0</v>
      </c>
      <c r="O49" s="7">
        <v>0</v>
      </c>
      <c r="P49" s="7">
        <v>0</v>
      </c>
      <c r="Q49" s="7">
        <v>0</v>
      </c>
      <c r="R49" s="7">
        <v>0</v>
      </c>
      <c r="S49" s="7">
        <v>0</v>
      </c>
      <c r="T49" s="7">
        <v>0</v>
      </c>
      <c r="U49" s="7">
        <v>0</v>
      </c>
      <c r="V49" s="7">
        <v>0</v>
      </c>
      <c r="W49" s="7">
        <v>0</v>
      </c>
      <c r="X49" s="7">
        <v>0</v>
      </c>
      <c r="Y49" s="7">
        <v>0</v>
      </c>
      <c r="Z49" s="7">
        <v>0</v>
      </c>
      <c r="AA49" s="7">
        <v>0</v>
      </c>
      <c r="AB49" s="7">
        <v>0</v>
      </c>
      <c r="AC49" s="7">
        <v>0</v>
      </c>
      <c r="AD49" s="7">
        <v>0</v>
      </c>
      <c r="AE49" s="7">
        <v>0</v>
      </c>
      <c r="AF49" s="7">
        <v>0</v>
      </c>
      <c r="AG49" s="7">
        <v>0</v>
      </c>
      <c r="AH49" s="7">
        <v>0</v>
      </c>
      <c r="AI49" s="7">
        <v>0</v>
      </c>
      <c r="AJ49" s="7">
        <v>0</v>
      </c>
      <c r="AK49" s="7">
        <v>0</v>
      </c>
      <c r="AL49" s="7">
        <v>0</v>
      </c>
      <c r="AM49" s="7">
        <v>0</v>
      </c>
      <c r="AN49" s="7">
        <v>0</v>
      </c>
      <c r="AO49" s="7">
        <v>0</v>
      </c>
      <c r="AP49" s="7">
        <v>0</v>
      </c>
      <c r="AQ49" s="7">
        <v>0.76119402985074625</v>
      </c>
      <c r="AR49" s="7">
        <v>0.79104477611940294</v>
      </c>
      <c r="AS49" s="7">
        <v>0.76119402985074625</v>
      </c>
      <c r="AT49" s="7">
        <v>0.68656716417910446</v>
      </c>
      <c r="AU49" s="7">
        <v>0.46268656716417911</v>
      </c>
      <c r="AV49" s="7">
        <v>0.64179104477611937</v>
      </c>
      <c r="AW49" s="7">
        <v>0.63636363636363635</v>
      </c>
      <c r="AX49" s="7">
        <v>0.51515151515151514</v>
      </c>
      <c r="AY49" s="7">
        <v>0.31818181818181818</v>
      </c>
      <c r="AZ49" s="7">
        <v>0.39393939393939392</v>
      </c>
      <c r="BA49" s="7">
        <v>0</v>
      </c>
      <c r="BB49" s="7">
        <v>0</v>
      </c>
    </row>
    <row r="50" spans="1:54" x14ac:dyDescent="0.25">
      <c r="A50" s="7">
        <v>0</v>
      </c>
      <c r="B50" s="7">
        <v>0</v>
      </c>
      <c r="C50" s="7">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0</v>
      </c>
      <c r="AM50" s="7">
        <v>0</v>
      </c>
      <c r="AN50" s="7">
        <v>0</v>
      </c>
      <c r="AO50" s="7">
        <v>0</v>
      </c>
      <c r="AP50" s="7">
        <v>0</v>
      </c>
      <c r="AQ50" s="7">
        <v>0.7068965517241379</v>
      </c>
      <c r="AR50" s="7">
        <v>0.7068965517241379</v>
      </c>
      <c r="AS50" s="7">
        <v>0.74137931034482762</v>
      </c>
      <c r="AT50" s="7">
        <v>0.62068965517241381</v>
      </c>
      <c r="AU50" s="7">
        <v>0.51724137931034486</v>
      </c>
      <c r="AV50" s="7">
        <v>0.53448275862068961</v>
      </c>
      <c r="AW50" s="7">
        <v>0.63793103448275867</v>
      </c>
      <c r="AX50" s="7">
        <v>0.43103448275862066</v>
      </c>
      <c r="AY50" s="7">
        <v>0.17241379310344829</v>
      </c>
      <c r="AZ50" s="7">
        <v>0.31034482758620691</v>
      </c>
      <c r="BA50" s="7">
        <v>0</v>
      </c>
      <c r="BB50" s="7">
        <v>0</v>
      </c>
    </row>
    <row r="51" spans="1:54" x14ac:dyDescent="0.25">
      <c r="A51" s="7">
        <v>0</v>
      </c>
      <c r="B51" s="7">
        <v>0</v>
      </c>
      <c r="C51" s="7">
        <v>0</v>
      </c>
      <c r="D51" s="7">
        <v>0</v>
      </c>
      <c r="E51" s="7">
        <v>0</v>
      </c>
      <c r="F51" s="7">
        <v>0</v>
      </c>
      <c r="G51" s="7">
        <v>0</v>
      </c>
      <c r="H51" s="7">
        <v>0</v>
      </c>
      <c r="I51" s="7">
        <v>0</v>
      </c>
      <c r="J51" s="7">
        <v>0</v>
      </c>
      <c r="K51" s="7">
        <v>0</v>
      </c>
      <c r="L51" s="7">
        <v>0</v>
      </c>
      <c r="M51" s="7">
        <v>0</v>
      </c>
      <c r="N51" s="7">
        <v>0</v>
      </c>
      <c r="O51" s="7">
        <v>0</v>
      </c>
      <c r="P51" s="7">
        <v>0</v>
      </c>
      <c r="Q51" s="7">
        <v>0</v>
      </c>
      <c r="R51" s="7">
        <v>0</v>
      </c>
      <c r="S51" s="7">
        <v>0</v>
      </c>
      <c r="T51" s="7">
        <v>0</v>
      </c>
      <c r="U51" s="7">
        <v>0</v>
      </c>
      <c r="V51" s="7">
        <v>0</v>
      </c>
      <c r="W51" s="7">
        <v>0</v>
      </c>
      <c r="X51" s="7">
        <v>0</v>
      </c>
      <c r="Y51" s="7">
        <v>0</v>
      </c>
      <c r="Z51" s="7">
        <v>0</v>
      </c>
      <c r="AA51" s="7">
        <v>0</v>
      </c>
      <c r="AB51" s="7">
        <v>0</v>
      </c>
      <c r="AC51" s="7">
        <v>0</v>
      </c>
      <c r="AD51" s="7">
        <v>0</v>
      </c>
      <c r="AE51" s="7">
        <v>0</v>
      </c>
      <c r="AF51" s="7">
        <v>0</v>
      </c>
      <c r="AG51" s="7">
        <v>0</v>
      </c>
      <c r="AH51" s="7">
        <v>0</v>
      </c>
      <c r="AI51" s="7">
        <v>0</v>
      </c>
      <c r="AJ51" s="7">
        <v>0</v>
      </c>
      <c r="AK51" s="7">
        <v>0</v>
      </c>
      <c r="AL51" s="7">
        <v>0</v>
      </c>
      <c r="AM51" s="7">
        <v>0</v>
      </c>
      <c r="AN51" s="7">
        <v>0</v>
      </c>
      <c r="AO51" s="7">
        <v>0</v>
      </c>
      <c r="AP51" s="7">
        <v>0</v>
      </c>
      <c r="AQ51" s="7">
        <v>0.69444444444444442</v>
      </c>
      <c r="AR51" s="7">
        <v>0.77777777777777779</v>
      </c>
      <c r="AS51" s="7">
        <v>0.64864864864864868</v>
      </c>
      <c r="AT51" s="7">
        <v>0.56756756756756754</v>
      </c>
      <c r="AU51" s="7">
        <v>0.6216216216216216</v>
      </c>
      <c r="AV51" s="7">
        <v>0.56756756756756754</v>
      </c>
      <c r="AW51" s="7">
        <v>0.69444444444444442</v>
      </c>
      <c r="AX51" s="7">
        <v>0.30555555555555558</v>
      </c>
      <c r="AY51" s="7">
        <v>0.16666666666666666</v>
      </c>
      <c r="AZ51" s="7">
        <v>0.3611111111111111</v>
      </c>
      <c r="BA51" s="7">
        <v>0</v>
      </c>
      <c r="BB51" s="7">
        <v>0</v>
      </c>
    </row>
    <row r="52" spans="1:54" x14ac:dyDescent="0.25">
      <c r="A52" s="7">
        <v>0</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0</v>
      </c>
      <c r="AM52" s="7">
        <v>0</v>
      </c>
      <c r="AN52" s="7">
        <v>0</v>
      </c>
      <c r="AO52" s="7">
        <v>0</v>
      </c>
      <c r="AP52" s="7">
        <v>0</v>
      </c>
      <c r="AQ52" s="7">
        <v>0.83783783783783783</v>
      </c>
      <c r="AR52" s="7">
        <v>0.72972972972972971</v>
      </c>
      <c r="AS52" s="7">
        <v>0.67567567567567566</v>
      </c>
      <c r="AT52" s="7">
        <v>0.54054054054054057</v>
      </c>
      <c r="AU52" s="7">
        <v>0.64864864864864868</v>
      </c>
      <c r="AV52" s="7">
        <v>0.54054054054054057</v>
      </c>
      <c r="AW52" s="7">
        <v>0.58333333333333337</v>
      </c>
      <c r="AX52" s="7">
        <v>0.41666666666666669</v>
      </c>
      <c r="AY52" s="7">
        <v>0.22222222222222221</v>
      </c>
      <c r="AZ52" s="7">
        <v>0.33333333333333331</v>
      </c>
      <c r="BA52" s="7">
        <v>0</v>
      </c>
      <c r="BB52" s="7">
        <v>0</v>
      </c>
    </row>
    <row r="53" spans="1:54" x14ac:dyDescent="0.25">
      <c r="A53" s="7">
        <v>0</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0</v>
      </c>
      <c r="AM53" s="7">
        <v>0</v>
      </c>
      <c r="AN53" s="7">
        <v>0</v>
      </c>
      <c r="AO53" s="7">
        <v>0</v>
      </c>
      <c r="AP53" s="7">
        <v>0</v>
      </c>
      <c r="AQ53" s="7">
        <v>0.82758620689655171</v>
      </c>
      <c r="AR53" s="7">
        <v>0.7931034482758621</v>
      </c>
      <c r="AS53" s="7">
        <v>0.75862068965517238</v>
      </c>
      <c r="AT53" s="7">
        <v>0.68965517241379315</v>
      </c>
      <c r="AU53" s="7">
        <v>0.62068965517241381</v>
      </c>
      <c r="AV53" s="7">
        <v>0.62068965517241381</v>
      </c>
      <c r="AW53" s="7">
        <v>0.75862068965517238</v>
      </c>
      <c r="AX53" s="7">
        <v>0.58620689655172409</v>
      </c>
      <c r="AY53" s="7">
        <v>0.48275862068965519</v>
      </c>
      <c r="AZ53" s="7">
        <v>0.51724137931034486</v>
      </c>
      <c r="BA53" s="7">
        <v>0</v>
      </c>
      <c r="BB53" s="7">
        <v>0</v>
      </c>
    </row>
    <row r="54" spans="1:54" x14ac:dyDescent="0.25">
      <c r="A54" s="7">
        <v>0</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0</v>
      </c>
      <c r="AM54" s="7">
        <v>0</v>
      </c>
      <c r="AN54" s="7">
        <v>0</v>
      </c>
      <c r="AO54" s="7">
        <v>0</v>
      </c>
      <c r="AP54" s="7">
        <v>0</v>
      </c>
      <c r="AQ54" s="7">
        <v>1</v>
      </c>
      <c r="AR54" s="7">
        <v>0.94117647058823528</v>
      </c>
      <c r="AS54" s="7">
        <v>0.82352941176470584</v>
      </c>
      <c r="AT54" s="7">
        <v>0.88235294117647056</v>
      </c>
      <c r="AU54" s="7">
        <v>0.70588235294117652</v>
      </c>
      <c r="AV54" s="7">
        <v>0.52941176470588236</v>
      </c>
      <c r="AW54" s="7">
        <v>0.6470588235294118</v>
      </c>
      <c r="AX54" s="7">
        <v>0.47058823529411764</v>
      </c>
      <c r="AY54" s="7">
        <v>0.23529411764705882</v>
      </c>
      <c r="AZ54" s="7">
        <v>0.58823529411764708</v>
      </c>
      <c r="BA54" s="7">
        <v>0</v>
      </c>
      <c r="BB54" s="7">
        <v>0</v>
      </c>
    </row>
    <row r="55" spans="1:54" x14ac:dyDescent="0.25">
      <c r="A55" s="7">
        <v>0</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0</v>
      </c>
      <c r="AM55" s="7">
        <v>0</v>
      </c>
      <c r="AN55" s="7">
        <v>0</v>
      </c>
      <c r="AO55" s="7">
        <v>0</v>
      </c>
      <c r="AP55" s="7">
        <v>0</v>
      </c>
      <c r="AQ55" s="7">
        <v>0.75</v>
      </c>
      <c r="AR55" s="7">
        <v>0.79166666666666663</v>
      </c>
      <c r="AS55" s="7">
        <v>0.66666666666666663</v>
      </c>
      <c r="AT55" s="7">
        <v>0.625</v>
      </c>
      <c r="AU55" s="7">
        <v>0.5</v>
      </c>
      <c r="AV55" s="7">
        <v>0.58333333333333337</v>
      </c>
      <c r="AW55" s="7">
        <v>0.54166666666666663</v>
      </c>
      <c r="AX55" s="7">
        <v>0.58333333333333337</v>
      </c>
      <c r="AY55" s="7">
        <v>0.41666666666666669</v>
      </c>
      <c r="AZ55" s="7">
        <v>0.41666666666666669</v>
      </c>
      <c r="BA55" s="7">
        <v>0</v>
      </c>
      <c r="BB55" s="7">
        <v>0</v>
      </c>
    </row>
    <row r="56" spans="1:54" x14ac:dyDescent="0.25">
      <c r="A56" s="7">
        <v>0</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7">
        <v>0</v>
      </c>
      <c r="AA56" s="7">
        <v>0</v>
      </c>
      <c r="AB56" s="7">
        <v>0</v>
      </c>
      <c r="AC56" s="7">
        <v>0</v>
      </c>
      <c r="AD56" s="7">
        <v>0</v>
      </c>
      <c r="AE56" s="7">
        <v>0</v>
      </c>
      <c r="AF56" s="7">
        <v>0</v>
      </c>
      <c r="AG56" s="7">
        <v>0</v>
      </c>
      <c r="AH56" s="7">
        <v>0</v>
      </c>
      <c r="AI56" s="7">
        <v>0</v>
      </c>
      <c r="AJ56" s="7">
        <v>0</v>
      </c>
      <c r="AK56" s="7">
        <v>0</v>
      </c>
      <c r="AL56" s="7">
        <v>0</v>
      </c>
      <c r="AM56" s="7">
        <v>0</v>
      </c>
      <c r="AN56" s="7">
        <v>0</v>
      </c>
      <c r="AO56" s="7">
        <v>0</v>
      </c>
      <c r="AP56" s="7">
        <v>0</v>
      </c>
      <c r="AQ56" s="7">
        <v>0.72222222222222221</v>
      </c>
      <c r="AR56" s="7">
        <v>0.66666666666666663</v>
      </c>
      <c r="AS56" s="7">
        <v>0.66666666666666663</v>
      </c>
      <c r="AT56" s="7">
        <v>0.55555555555555558</v>
      </c>
      <c r="AU56" s="7">
        <v>0.3888888888888889</v>
      </c>
      <c r="AV56" s="7">
        <v>0.66666666666666663</v>
      </c>
      <c r="AW56" s="7">
        <v>0.77777777777777779</v>
      </c>
      <c r="AX56" s="7">
        <v>0.27777777777777779</v>
      </c>
      <c r="AY56" s="7">
        <v>0.27777777777777779</v>
      </c>
      <c r="AZ56" s="7">
        <v>0.27777777777777779</v>
      </c>
      <c r="BA56" s="7">
        <v>0</v>
      </c>
      <c r="BB56" s="7">
        <v>0</v>
      </c>
    </row>
    <row r="57" spans="1:54" x14ac:dyDescent="0.25">
      <c r="A57" s="7">
        <v>0</v>
      </c>
      <c r="B57" s="7">
        <v>0</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v>0</v>
      </c>
      <c r="AQ57" s="7">
        <v>0.90909090909090906</v>
      </c>
      <c r="AR57" s="7">
        <v>0.90909090909090906</v>
      </c>
      <c r="AS57" s="7">
        <v>0.95454545454545459</v>
      </c>
      <c r="AT57" s="7">
        <v>0.90909090909090906</v>
      </c>
      <c r="AU57" s="7">
        <v>0.68181818181818177</v>
      </c>
      <c r="AV57" s="7">
        <v>0.68181818181818177</v>
      </c>
      <c r="AW57" s="7">
        <v>0.72727272727272729</v>
      </c>
      <c r="AX57" s="7">
        <v>0.68181818181818177</v>
      </c>
      <c r="AY57" s="7">
        <v>0.36363636363636365</v>
      </c>
      <c r="AZ57" s="7">
        <v>0.72727272727272729</v>
      </c>
      <c r="BA57" s="7">
        <v>0</v>
      </c>
      <c r="BB57" s="7">
        <v>0</v>
      </c>
    </row>
    <row r="58" spans="1:54" x14ac:dyDescent="0.25">
      <c r="A58" s="7">
        <v>0</v>
      </c>
      <c r="B58" s="7">
        <v>0</v>
      </c>
      <c r="C58" s="7">
        <v>0</v>
      </c>
      <c r="D58" s="7">
        <v>0</v>
      </c>
      <c r="E58" s="7">
        <v>0</v>
      </c>
      <c r="F58" s="7">
        <v>0</v>
      </c>
      <c r="G58" s="7">
        <v>0</v>
      </c>
      <c r="H58" s="7">
        <v>0</v>
      </c>
      <c r="I58" s="7">
        <v>0</v>
      </c>
      <c r="J58" s="7">
        <v>0</v>
      </c>
      <c r="K58" s="7">
        <v>0</v>
      </c>
      <c r="L58" s="7">
        <v>0</v>
      </c>
      <c r="M58" s="7">
        <v>0</v>
      </c>
      <c r="N58" s="7">
        <v>0</v>
      </c>
      <c r="O58" s="7">
        <v>0</v>
      </c>
      <c r="P58" s="7">
        <v>0</v>
      </c>
      <c r="Q58" s="7">
        <v>0</v>
      </c>
      <c r="R58" s="7">
        <v>0</v>
      </c>
      <c r="S58" s="7">
        <v>0</v>
      </c>
      <c r="T58" s="7">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v>0</v>
      </c>
      <c r="AQ58" s="7">
        <v>0.73333333333333328</v>
      </c>
      <c r="AR58" s="7">
        <v>0.8</v>
      </c>
      <c r="AS58" s="7">
        <v>0.73333333333333328</v>
      </c>
      <c r="AT58" s="7">
        <v>0.66666666666666663</v>
      </c>
      <c r="AU58" s="7">
        <v>0.66666666666666663</v>
      </c>
      <c r="AV58" s="7">
        <v>0.73333333333333328</v>
      </c>
      <c r="AW58" s="7">
        <v>0.73333333333333328</v>
      </c>
      <c r="AX58" s="7">
        <v>0.46666666666666667</v>
      </c>
      <c r="AY58" s="7">
        <v>0.33333333333333331</v>
      </c>
      <c r="AZ58" s="7">
        <v>0.26666666666666666</v>
      </c>
      <c r="BA58" s="7">
        <v>0</v>
      </c>
      <c r="BB58" s="7">
        <v>0</v>
      </c>
    </row>
    <row r="59" spans="1:54" x14ac:dyDescent="0.25">
      <c r="A59" s="7">
        <v>0</v>
      </c>
      <c r="B59" s="7">
        <v>0</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0</v>
      </c>
      <c r="AM59" s="7">
        <v>0</v>
      </c>
      <c r="AN59" s="7">
        <v>0</v>
      </c>
      <c r="AO59" s="7">
        <v>0</v>
      </c>
      <c r="AP59" s="7">
        <v>0</v>
      </c>
      <c r="AQ59" s="7">
        <v>0</v>
      </c>
      <c r="AR59" s="7">
        <v>0</v>
      </c>
      <c r="AS59" s="7">
        <v>0.77083333333333337</v>
      </c>
      <c r="AT59" s="7">
        <v>0.8125</v>
      </c>
      <c r="AU59" s="7">
        <v>0.6875</v>
      </c>
      <c r="AV59" s="7">
        <v>0.625</v>
      </c>
      <c r="AW59" s="7">
        <v>0.70833333333333337</v>
      </c>
      <c r="AX59" s="7">
        <v>0.625</v>
      </c>
      <c r="AY59" s="7">
        <v>0.64583333333333337</v>
      </c>
      <c r="AZ59" s="7">
        <v>0.54166666666666663</v>
      </c>
      <c r="BA59" s="7">
        <v>0.44186046511627908</v>
      </c>
      <c r="BB59" s="7">
        <v>0.37209302325581395</v>
      </c>
    </row>
    <row r="60" spans="1:54" x14ac:dyDescent="0.25">
      <c r="A60" s="7">
        <v>0</v>
      </c>
      <c r="B60" s="7">
        <v>0</v>
      </c>
      <c r="C60" s="7">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0</v>
      </c>
      <c r="Y60" s="7">
        <v>0</v>
      </c>
      <c r="Z60" s="7">
        <v>0</v>
      </c>
      <c r="AA60" s="7">
        <v>0</v>
      </c>
      <c r="AB60" s="7">
        <v>0</v>
      </c>
      <c r="AC60" s="7">
        <v>0</v>
      </c>
      <c r="AD60" s="7">
        <v>0</v>
      </c>
      <c r="AE60" s="7">
        <v>0</v>
      </c>
      <c r="AF60" s="7">
        <v>0</v>
      </c>
      <c r="AG60" s="7">
        <v>0</v>
      </c>
      <c r="AH60" s="7">
        <v>0</v>
      </c>
      <c r="AI60" s="7">
        <v>0</v>
      </c>
      <c r="AJ60" s="7">
        <v>0</v>
      </c>
      <c r="AK60" s="7">
        <v>0</v>
      </c>
      <c r="AL60" s="7">
        <v>0</v>
      </c>
      <c r="AM60" s="7">
        <v>0</v>
      </c>
      <c r="AN60" s="7">
        <v>0</v>
      </c>
      <c r="AO60" s="7">
        <v>0</v>
      </c>
      <c r="AP60" s="7">
        <v>0</v>
      </c>
      <c r="AQ60" s="7">
        <v>0</v>
      </c>
      <c r="AR60" s="7">
        <v>0</v>
      </c>
      <c r="AS60" s="7">
        <v>0.90909090909090906</v>
      </c>
      <c r="AT60" s="7">
        <v>0.90909090909090906</v>
      </c>
      <c r="AU60" s="7">
        <v>0.77272727272727271</v>
      </c>
      <c r="AV60" s="7">
        <v>0.63636363636363635</v>
      </c>
      <c r="AW60" s="7">
        <v>0.63636363636363635</v>
      </c>
      <c r="AX60" s="7">
        <v>0.63636363636363635</v>
      </c>
      <c r="AY60" s="7">
        <v>0.81818181818181823</v>
      </c>
      <c r="AZ60" s="7">
        <v>0.72727272727272729</v>
      </c>
      <c r="BA60" s="7">
        <v>0.5</v>
      </c>
      <c r="BB60" s="7">
        <v>0.75</v>
      </c>
    </row>
    <row r="61" spans="1:54" x14ac:dyDescent="0.25">
      <c r="A61" s="7">
        <v>0</v>
      </c>
      <c r="B61" s="7">
        <v>0</v>
      </c>
      <c r="C61" s="7">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0</v>
      </c>
      <c r="X61" s="7">
        <v>0</v>
      </c>
      <c r="Y61" s="7">
        <v>0</v>
      </c>
      <c r="Z61" s="7">
        <v>0</v>
      </c>
      <c r="AA61" s="7">
        <v>0</v>
      </c>
      <c r="AB61" s="7">
        <v>0</v>
      </c>
      <c r="AC61" s="7">
        <v>0</v>
      </c>
      <c r="AD61" s="7">
        <v>0</v>
      </c>
      <c r="AE61" s="7">
        <v>0</v>
      </c>
      <c r="AF61" s="7">
        <v>0</v>
      </c>
      <c r="AG61" s="7">
        <v>0</v>
      </c>
      <c r="AH61" s="7">
        <v>0</v>
      </c>
      <c r="AI61" s="7">
        <v>0</v>
      </c>
      <c r="AJ61" s="7">
        <v>0</v>
      </c>
      <c r="AK61" s="7">
        <v>0</v>
      </c>
      <c r="AL61" s="7">
        <v>0</v>
      </c>
      <c r="AM61" s="7">
        <v>0</v>
      </c>
      <c r="AN61" s="7">
        <v>0</v>
      </c>
      <c r="AO61" s="7">
        <v>0</v>
      </c>
      <c r="AP61" s="7">
        <v>0</v>
      </c>
      <c r="AQ61" s="7">
        <v>0</v>
      </c>
      <c r="AR61" s="7">
        <v>0</v>
      </c>
      <c r="AS61" s="7">
        <v>0.83333333333333337</v>
      </c>
      <c r="AT61" s="7">
        <v>1</v>
      </c>
      <c r="AU61" s="7">
        <v>0.83333333333333337</v>
      </c>
      <c r="AV61" s="7">
        <v>0.66666666666666663</v>
      </c>
      <c r="AW61" s="7">
        <v>0.83333333333333337</v>
      </c>
      <c r="AX61" s="7">
        <v>0.5</v>
      </c>
      <c r="AY61" s="7">
        <v>1</v>
      </c>
      <c r="AZ61" s="7">
        <v>0.66666666666666663</v>
      </c>
      <c r="BA61" s="7">
        <v>0.6</v>
      </c>
      <c r="BB61" s="7">
        <v>0.4</v>
      </c>
    </row>
    <row r="62" spans="1:54" x14ac:dyDescent="0.25">
      <c r="A62" s="7">
        <v>0</v>
      </c>
      <c r="B62" s="7">
        <v>0</v>
      </c>
      <c r="C62" s="7">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c r="X62" s="7">
        <v>0</v>
      </c>
      <c r="Y62" s="7">
        <v>0</v>
      </c>
      <c r="Z62" s="7">
        <v>0</v>
      </c>
      <c r="AA62" s="7">
        <v>0</v>
      </c>
      <c r="AB62" s="7">
        <v>0</v>
      </c>
      <c r="AC62" s="7">
        <v>0</v>
      </c>
      <c r="AD62" s="7">
        <v>0</v>
      </c>
      <c r="AE62" s="7">
        <v>0</v>
      </c>
      <c r="AF62" s="7">
        <v>0</v>
      </c>
      <c r="AG62" s="7">
        <v>0</v>
      </c>
      <c r="AH62" s="7">
        <v>0</v>
      </c>
      <c r="AI62" s="7">
        <v>0</v>
      </c>
      <c r="AJ62" s="7">
        <v>0</v>
      </c>
      <c r="AK62" s="7">
        <v>0</v>
      </c>
      <c r="AL62" s="7">
        <v>0</v>
      </c>
      <c r="AM62" s="7">
        <v>0</v>
      </c>
      <c r="AN62" s="7">
        <v>0</v>
      </c>
      <c r="AO62" s="7">
        <v>0</v>
      </c>
      <c r="AP62" s="7">
        <v>0</v>
      </c>
      <c r="AQ62" s="7">
        <v>0</v>
      </c>
      <c r="AR62" s="7">
        <v>0</v>
      </c>
      <c r="AS62" s="7">
        <v>0.8</v>
      </c>
      <c r="AT62" s="7">
        <v>1</v>
      </c>
      <c r="AU62" s="7">
        <v>0.9</v>
      </c>
      <c r="AV62" s="7">
        <v>0.7</v>
      </c>
      <c r="AW62" s="7">
        <v>0.7</v>
      </c>
      <c r="AX62" s="7">
        <v>0.4</v>
      </c>
      <c r="AY62" s="7">
        <v>0.7</v>
      </c>
      <c r="AZ62" s="7">
        <v>0.6</v>
      </c>
      <c r="BA62" s="7">
        <v>0.3</v>
      </c>
      <c r="BB62" s="7">
        <v>0.5</v>
      </c>
    </row>
    <row r="63" spans="1:54" x14ac:dyDescent="0.25">
      <c r="A63" s="7">
        <v>0</v>
      </c>
      <c r="B63" s="7">
        <v>0</v>
      </c>
      <c r="C63" s="7">
        <v>0</v>
      </c>
      <c r="D63" s="7">
        <v>0</v>
      </c>
      <c r="E63" s="7">
        <v>0</v>
      </c>
      <c r="F63" s="7">
        <v>0</v>
      </c>
      <c r="G63" s="7">
        <v>0</v>
      </c>
      <c r="H63" s="7">
        <v>0</v>
      </c>
      <c r="I63" s="7">
        <v>0</v>
      </c>
      <c r="J63" s="7">
        <v>0</v>
      </c>
      <c r="K63" s="7">
        <v>0</v>
      </c>
      <c r="L63" s="7">
        <v>0</v>
      </c>
      <c r="M63" s="7">
        <v>0</v>
      </c>
      <c r="N63" s="7">
        <v>0</v>
      </c>
      <c r="O63" s="7">
        <v>0</v>
      </c>
      <c r="P63" s="7">
        <v>0</v>
      </c>
      <c r="Q63" s="7">
        <v>0</v>
      </c>
      <c r="R63" s="7">
        <v>0</v>
      </c>
      <c r="S63" s="7">
        <v>0</v>
      </c>
      <c r="T63" s="7">
        <v>0</v>
      </c>
      <c r="U63" s="7">
        <v>0</v>
      </c>
      <c r="V63" s="7">
        <v>0</v>
      </c>
      <c r="W63" s="7">
        <v>0</v>
      </c>
      <c r="X63" s="7">
        <v>0</v>
      </c>
      <c r="Y63" s="7">
        <v>0</v>
      </c>
      <c r="Z63" s="7">
        <v>0</v>
      </c>
      <c r="AA63" s="7">
        <v>0</v>
      </c>
      <c r="AB63" s="7">
        <v>0</v>
      </c>
      <c r="AC63" s="7">
        <v>0</v>
      </c>
      <c r="AD63" s="7">
        <v>0</v>
      </c>
      <c r="AE63" s="7">
        <v>0</v>
      </c>
      <c r="AF63" s="7">
        <v>0</v>
      </c>
      <c r="AG63" s="7">
        <v>0</v>
      </c>
      <c r="AH63" s="7">
        <v>0</v>
      </c>
      <c r="AI63" s="7">
        <v>0</v>
      </c>
      <c r="AJ63" s="7">
        <v>0</v>
      </c>
      <c r="AK63" s="7">
        <v>0</v>
      </c>
      <c r="AL63" s="7">
        <v>0</v>
      </c>
      <c r="AM63" s="7">
        <v>0</v>
      </c>
      <c r="AN63" s="7">
        <v>0</v>
      </c>
      <c r="AO63" s="7">
        <v>0</v>
      </c>
      <c r="AP63" s="7">
        <v>0</v>
      </c>
      <c r="AQ63" s="7">
        <v>0</v>
      </c>
      <c r="AR63" s="7">
        <v>0</v>
      </c>
      <c r="AS63" s="7">
        <v>0.83333333333333337</v>
      </c>
      <c r="AT63" s="7">
        <v>0.83333333333333337</v>
      </c>
      <c r="AU63" s="7">
        <v>0.83333333333333337</v>
      </c>
      <c r="AV63" s="7">
        <v>0.66666666666666663</v>
      </c>
      <c r="AW63" s="7">
        <v>0.83333333333333337</v>
      </c>
      <c r="AX63" s="7">
        <v>0.5</v>
      </c>
      <c r="AY63" s="7">
        <v>0.83333333333333337</v>
      </c>
      <c r="AZ63" s="7">
        <v>0.83333333333333337</v>
      </c>
      <c r="BA63" s="7">
        <v>0.5</v>
      </c>
      <c r="BB63" s="7">
        <v>0.66666666666666663</v>
      </c>
    </row>
    <row r="64" spans="1:54" x14ac:dyDescent="0.25">
      <c r="A64" s="7">
        <v>0</v>
      </c>
      <c r="B64" s="7">
        <v>0</v>
      </c>
      <c r="C64" s="7">
        <v>0</v>
      </c>
      <c r="D64" s="7">
        <v>0</v>
      </c>
      <c r="E64" s="7">
        <v>0</v>
      </c>
      <c r="F64" s="7">
        <v>0</v>
      </c>
      <c r="G64" s="7">
        <v>0</v>
      </c>
      <c r="H64" s="7">
        <v>0</v>
      </c>
      <c r="I64" s="7">
        <v>0</v>
      </c>
      <c r="J64" s="7">
        <v>0</v>
      </c>
      <c r="K64" s="7">
        <v>0</v>
      </c>
      <c r="L64" s="7">
        <v>0</v>
      </c>
      <c r="M64" s="7">
        <v>0</v>
      </c>
      <c r="N64" s="7">
        <v>0</v>
      </c>
      <c r="O64" s="7">
        <v>0</v>
      </c>
      <c r="P64" s="7">
        <v>0</v>
      </c>
      <c r="Q64" s="7">
        <v>0</v>
      </c>
      <c r="R64" s="7">
        <v>0</v>
      </c>
      <c r="S64" s="7">
        <v>0</v>
      </c>
      <c r="T64" s="7">
        <v>0</v>
      </c>
      <c r="U64" s="7">
        <v>0</v>
      </c>
      <c r="V64" s="7">
        <v>0</v>
      </c>
      <c r="W64" s="7">
        <v>0</v>
      </c>
      <c r="X64" s="7">
        <v>0</v>
      </c>
      <c r="Y64" s="7">
        <v>0</v>
      </c>
      <c r="Z64" s="7">
        <v>0</v>
      </c>
      <c r="AA64" s="7">
        <v>0</v>
      </c>
      <c r="AB64" s="7">
        <v>0</v>
      </c>
      <c r="AC64" s="7">
        <v>0</v>
      </c>
      <c r="AD64" s="7">
        <v>0</v>
      </c>
      <c r="AE64" s="7">
        <v>0</v>
      </c>
      <c r="AF64" s="7">
        <v>0</v>
      </c>
      <c r="AG64" s="7">
        <v>0</v>
      </c>
      <c r="AH64" s="7">
        <v>0</v>
      </c>
      <c r="AI64" s="7">
        <v>0</v>
      </c>
      <c r="AJ64" s="7">
        <v>0</v>
      </c>
      <c r="AK64" s="7">
        <v>0</v>
      </c>
      <c r="AL64" s="7">
        <v>0</v>
      </c>
      <c r="AM64" s="7">
        <v>0</v>
      </c>
      <c r="AN64" s="7">
        <v>0</v>
      </c>
      <c r="AO64" s="7">
        <v>0</v>
      </c>
      <c r="AP64" s="7">
        <v>0</v>
      </c>
      <c r="AQ64" s="7">
        <v>0</v>
      </c>
      <c r="AR64" s="7">
        <v>0</v>
      </c>
      <c r="AS64" s="7">
        <v>0.88888888888888884</v>
      </c>
      <c r="AT64" s="7">
        <v>1</v>
      </c>
      <c r="AU64" s="7">
        <v>0.66666666666666663</v>
      </c>
      <c r="AV64" s="7">
        <v>0.77777777777777779</v>
      </c>
      <c r="AW64" s="7">
        <v>0.66666666666666663</v>
      </c>
      <c r="AX64" s="7">
        <v>0.55555555555555558</v>
      </c>
      <c r="AY64" s="7">
        <v>0.77777777777777779</v>
      </c>
      <c r="AZ64" s="7">
        <v>0.66666666666666663</v>
      </c>
      <c r="BA64" s="7">
        <v>0.44444444444444442</v>
      </c>
      <c r="BB64" s="7">
        <v>0.33333333333333331</v>
      </c>
    </row>
    <row r="65" spans="1:54" x14ac:dyDescent="0.25">
      <c r="A65" s="7">
        <v>0</v>
      </c>
      <c r="B65" s="7">
        <v>0</v>
      </c>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v>0</v>
      </c>
      <c r="AQ65" s="7">
        <v>0</v>
      </c>
      <c r="AR65" s="7">
        <v>0</v>
      </c>
      <c r="AS65" s="7">
        <v>1</v>
      </c>
      <c r="AT65" s="7">
        <v>1</v>
      </c>
      <c r="AU65" s="7">
        <v>0.66666666666666663</v>
      </c>
      <c r="AV65" s="7">
        <v>0.66666666666666663</v>
      </c>
      <c r="AW65" s="7">
        <v>1</v>
      </c>
      <c r="AX65" s="7">
        <v>1</v>
      </c>
      <c r="AY65" s="7">
        <v>1</v>
      </c>
      <c r="AZ65" s="7">
        <v>1</v>
      </c>
      <c r="BA65" s="7">
        <v>0.66666666666666663</v>
      </c>
      <c r="BB65" s="7">
        <v>0.66666666666666663</v>
      </c>
    </row>
    <row r="66" spans="1:54" x14ac:dyDescent="0.25">
      <c r="A66" s="7">
        <v>0</v>
      </c>
      <c r="B66" s="7">
        <v>0</v>
      </c>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0</v>
      </c>
      <c r="AW66" s="7">
        <v>0</v>
      </c>
      <c r="AX66" s="7">
        <v>0</v>
      </c>
      <c r="AY66" s="7">
        <v>0</v>
      </c>
      <c r="AZ66" s="7">
        <v>0</v>
      </c>
      <c r="BA66" s="7">
        <v>0</v>
      </c>
      <c r="BB66" s="7">
        <v>0</v>
      </c>
    </row>
    <row r="69" spans="1:54" x14ac:dyDescent="0.25">
      <c r="A69" s="1" t="s">
        <v>18</v>
      </c>
    </row>
    <row r="70" spans="1:54" x14ac:dyDescent="0.25">
      <c r="A70">
        <v>0</v>
      </c>
      <c r="B70">
        <v>0</v>
      </c>
      <c r="C70">
        <v>0</v>
      </c>
      <c r="D70">
        <v>0</v>
      </c>
      <c r="E70">
        <v>0</v>
      </c>
      <c r="F70">
        <v>0</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row>
    <row r="71" spans="1:54" x14ac:dyDescent="0.25">
      <c r="A71">
        <v>0</v>
      </c>
      <c r="B71">
        <v>0</v>
      </c>
      <c r="C71">
        <v>0</v>
      </c>
      <c r="D71">
        <v>0</v>
      </c>
      <c r="E71">
        <v>0</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0</v>
      </c>
    </row>
    <row r="72" spans="1:54" x14ac:dyDescent="0.25">
      <c r="A72">
        <v>0</v>
      </c>
      <c r="B72">
        <v>0</v>
      </c>
      <c r="C72">
        <v>0</v>
      </c>
      <c r="D72">
        <v>0</v>
      </c>
      <c r="E72">
        <v>0</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row>
    <row r="73" spans="1:54" x14ac:dyDescent="0.25">
      <c r="A73">
        <v>0</v>
      </c>
      <c r="B73">
        <v>0</v>
      </c>
      <c r="C73">
        <v>0</v>
      </c>
      <c r="D73">
        <v>0</v>
      </c>
      <c r="E73">
        <v>0</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row>
    <row r="74" spans="1:54" x14ac:dyDescent="0.25">
      <c r="A74">
        <v>0</v>
      </c>
      <c r="B74">
        <v>0</v>
      </c>
      <c r="C74">
        <v>0</v>
      </c>
      <c r="D74">
        <v>0</v>
      </c>
      <c r="E74">
        <v>0</v>
      </c>
      <c r="F74">
        <v>0</v>
      </c>
      <c r="G74">
        <v>0</v>
      </c>
      <c r="H74">
        <v>0</v>
      </c>
      <c r="I74">
        <v>0</v>
      </c>
      <c r="J74">
        <v>0</v>
      </c>
      <c r="K74">
        <v>0</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0</v>
      </c>
    </row>
    <row r="75" spans="1:54" x14ac:dyDescent="0.25">
      <c r="A75">
        <v>0</v>
      </c>
      <c r="B75">
        <v>0</v>
      </c>
      <c r="C75">
        <v>0</v>
      </c>
      <c r="D75">
        <v>0</v>
      </c>
      <c r="E75">
        <v>0</v>
      </c>
      <c r="F75">
        <v>0</v>
      </c>
      <c r="G75">
        <v>0</v>
      </c>
      <c r="H75">
        <v>0</v>
      </c>
      <c r="I75">
        <v>0</v>
      </c>
      <c r="J75">
        <v>0</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row>
    <row r="76" spans="1:54" x14ac:dyDescent="0.25">
      <c r="A76">
        <v>0</v>
      </c>
      <c r="B76">
        <v>0</v>
      </c>
      <c r="C76">
        <v>0</v>
      </c>
      <c r="D76">
        <v>0</v>
      </c>
      <c r="E76">
        <v>0</v>
      </c>
      <c r="F76">
        <v>0</v>
      </c>
      <c r="G76">
        <v>0</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row>
    <row r="77" spans="1:54" x14ac:dyDescent="0.25">
      <c r="A77">
        <v>0</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0</v>
      </c>
    </row>
    <row r="78" spans="1:54" x14ac:dyDescent="0.25">
      <c r="A78">
        <v>0</v>
      </c>
      <c r="B78">
        <v>0</v>
      </c>
      <c r="C78">
        <v>0</v>
      </c>
      <c r="D78">
        <v>0</v>
      </c>
      <c r="E78">
        <v>0</v>
      </c>
      <c r="F78">
        <v>0</v>
      </c>
      <c r="G78">
        <v>0</v>
      </c>
      <c r="H78">
        <v>0</v>
      </c>
      <c r="I78">
        <v>0</v>
      </c>
      <c r="J78">
        <v>0</v>
      </c>
      <c r="K78">
        <v>0</v>
      </c>
      <c r="L78">
        <v>0</v>
      </c>
      <c r="M78">
        <v>0</v>
      </c>
      <c r="N78">
        <v>0</v>
      </c>
      <c r="O78">
        <v>0.24068366489212664</v>
      </c>
      <c r="P78">
        <v>0.11964135612216308</v>
      </c>
      <c r="Q78">
        <v>0.15830764920145698</v>
      </c>
      <c r="R78">
        <v>0.1597086018492575</v>
      </c>
      <c r="S78">
        <v>0.31232334652345956</v>
      </c>
      <c r="T78">
        <v>0.26625211984171848</v>
      </c>
      <c r="U78">
        <v>0.34850197851893727</v>
      </c>
      <c r="V78">
        <v>0.36574335782928208</v>
      </c>
      <c r="W78">
        <v>5.3702656868287166E-2</v>
      </c>
      <c r="X78">
        <v>0.44092707744488413</v>
      </c>
      <c r="Y78">
        <v>0</v>
      </c>
      <c r="Z78">
        <v>0</v>
      </c>
      <c r="AA78">
        <v>0</v>
      </c>
      <c r="AB78">
        <v>0</v>
      </c>
      <c r="AC78">
        <v>0</v>
      </c>
      <c r="AD78">
        <v>0</v>
      </c>
      <c r="AE78">
        <v>0</v>
      </c>
      <c r="AF78">
        <v>0</v>
      </c>
      <c r="AG78">
        <v>0</v>
      </c>
      <c r="AH78">
        <v>0</v>
      </c>
      <c r="AI78">
        <v>0</v>
      </c>
      <c r="AJ78">
        <v>0</v>
      </c>
      <c r="AK78">
        <v>0</v>
      </c>
      <c r="AL78">
        <v>0</v>
      </c>
      <c r="AM78">
        <v>0</v>
      </c>
      <c r="AN78">
        <v>0</v>
      </c>
      <c r="AO78">
        <v>0</v>
      </c>
      <c r="AP78">
        <v>0</v>
      </c>
      <c r="AQ78">
        <v>0</v>
      </c>
      <c r="AR78">
        <v>0</v>
      </c>
      <c r="AS78">
        <v>0</v>
      </c>
      <c r="AT78">
        <v>0</v>
      </c>
      <c r="AU78">
        <v>0</v>
      </c>
      <c r="AV78">
        <v>0</v>
      </c>
      <c r="AW78">
        <v>0</v>
      </c>
      <c r="AX78">
        <v>0</v>
      </c>
      <c r="AY78">
        <v>0</v>
      </c>
      <c r="AZ78">
        <v>0</v>
      </c>
      <c r="BA78">
        <v>0</v>
      </c>
      <c r="BB78">
        <v>0</v>
      </c>
    </row>
    <row r="79" spans="1:54" x14ac:dyDescent="0.25">
      <c r="A79">
        <v>0</v>
      </c>
      <c r="B79">
        <v>0</v>
      </c>
      <c r="C79">
        <v>0</v>
      </c>
      <c r="D79">
        <v>0</v>
      </c>
      <c r="E79">
        <v>0</v>
      </c>
      <c r="F79">
        <v>0</v>
      </c>
      <c r="G79">
        <v>0</v>
      </c>
      <c r="H79">
        <v>0</v>
      </c>
      <c r="I79">
        <v>0</v>
      </c>
      <c r="J79">
        <v>0</v>
      </c>
      <c r="K79">
        <v>0</v>
      </c>
      <c r="L79">
        <v>0</v>
      </c>
      <c r="M79">
        <v>0</v>
      </c>
      <c r="N79">
        <v>0</v>
      </c>
      <c r="O79">
        <v>0.16099773242630386</v>
      </c>
      <c r="P79">
        <v>4.3083900226757371E-2</v>
      </c>
      <c r="Q79">
        <v>9.0702947845804988E-2</v>
      </c>
      <c r="R79">
        <v>7.9365079365079361E-2</v>
      </c>
      <c r="S79">
        <v>0.23972602739726026</v>
      </c>
      <c r="T79">
        <v>0.21461187214611871</v>
      </c>
      <c r="U79">
        <v>0.24200913242009131</v>
      </c>
      <c r="V79">
        <v>0.30365296803652969</v>
      </c>
      <c r="W79">
        <v>0.11415525114155251</v>
      </c>
      <c r="X79">
        <v>0.4360730593607306</v>
      </c>
      <c r="Y79">
        <v>0</v>
      </c>
      <c r="Z79">
        <v>0</v>
      </c>
      <c r="AA79">
        <v>0</v>
      </c>
      <c r="AB79">
        <v>0</v>
      </c>
      <c r="AC79">
        <v>0</v>
      </c>
      <c r="AD79">
        <v>0</v>
      </c>
      <c r="AE79">
        <v>0</v>
      </c>
      <c r="AF79">
        <v>0</v>
      </c>
      <c r="AG79">
        <v>0</v>
      </c>
      <c r="AH79">
        <v>0</v>
      </c>
      <c r="AI79">
        <v>0</v>
      </c>
      <c r="AJ79">
        <v>0</v>
      </c>
      <c r="AK79">
        <v>0</v>
      </c>
      <c r="AL79">
        <v>0</v>
      </c>
      <c r="AM79">
        <v>0</v>
      </c>
      <c r="AN79">
        <v>0</v>
      </c>
      <c r="AO79">
        <v>0</v>
      </c>
      <c r="AP79">
        <v>0</v>
      </c>
      <c r="AQ79">
        <v>0</v>
      </c>
      <c r="AR79">
        <v>0</v>
      </c>
      <c r="AS79">
        <v>0</v>
      </c>
      <c r="AT79">
        <v>0</v>
      </c>
      <c r="AU79">
        <v>0</v>
      </c>
      <c r="AV79">
        <v>0</v>
      </c>
      <c r="AW79">
        <v>0</v>
      </c>
      <c r="AX79">
        <v>0</v>
      </c>
      <c r="AY79">
        <v>0</v>
      </c>
      <c r="AZ79">
        <v>0</v>
      </c>
      <c r="BA79">
        <v>0</v>
      </c>
      <c r="BB79">
        <v>0</v>
      </c>
    </row>
    <row r="80" spans="1:54" x14ac:dyDescent="0.25">
      <c r="A80">
        <v>0</v>
      </c>
      <c r="B80">
        <v>0</v>
      </c>
      <c r="C80">
        <v>0</v>
      </c>
      <c r="D80">
        <v>0</v>
      </c>
      <c r="E80">
        <v>0</v>
      </c>
      <c r="F80">
        <v>0</v>
      </c>
      <c r="G80">
        <v>0</v>
      </c>
      <c r="H80">
        <v>0</v>
      </c>
      <c r="I80">
        <v>0</v>
      </c>
      <c r="J80">
        <v>0</v>
      </c>
      <c r="K80">
        <v>0</v>
      </c>
      <c r="L80">
        <v>0</v>
      </c>
      <c r="M80">
        <v>0</v>
      </c>
      <c r="N80">
        <v>0</v>
      </c>
      <c r="O80">
        <v>3.8461538461538464E-2</v>
      </c>
      <c r="P80">
        <v>2.564102564102564E-2</v>
      </c>
      <c r="Q80">
        <v>5.0314465408805034E-2</v>
      </c>
      <c r="R80">
        <v>3.7735849056603772E-2</v>
      </c>
      <c r="S80">
        <v>0.189873417721519</v>
      </c>
      <c r="T80">
        <v>0.20886075949367089</v>
      </c>
      <c r="U80">
        <v>0.29113924050632911</v>
      </c>
      <c r="V80">
        <v>0.20886075949367089</v>
      </c>
      <c r="W80">
        <v>8.8607594936708861E-2</v>
      </c>
      <c r="X80">
        <v>0.43037974683544306</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row>
    <row r="81" spans="1:54" x14ac:dyDescent="0.25">
      <c r="A81">
        <v>0</v>
      </c>
      <c r="B81">
        <v>0</v>
      </c>
      <c r="C81">
        <v>0</v>
      </c>
      <c r="D81">
        <v>0</v>
      </c>
      <c r="E81">
        <v>0</v>
      </c>
      <c r="F81">
        <v>0</v>
      </c>
      <c r="G81">
        <v>0</v>
      </c>
      <c r="H81">
        <v>0</v>
      </c>
      <c r="I81">
        <v>0</v>
      </c>
      <c r="J81">
        <v>0</v>
      </c>
      <c r="K81">
        <v>0</v>
      </c>
      <c r="L81">
        <v>0</v>
      </c>
      <c r="M81">
        <v>0</v>
      </c>
      <c r="N81">
        <v>0</v>
      </c>
      <c r="O81">
        <v>0</v>
      </c>
      <c r="P81">
        <v>0</v>
      </c>
      <c r="Q81">
        <v>5.903614457831325E-2</v>
      </c>
      <c r="R81">
        <v>4.457831325301205E-2</v>
      </c>
      <c r="S81">
        <v>0.17349397590361446</v>
      </c>
      <c r="T81">
        <v>0.1819277108433735</v>
      </c>
      <c r="U81">
        <v>0.17710843373493976</v>
      </c>
      <c r="V81">
        <v>0.22168674698795179</v>
      </c>
      <c r="W81">
        <v>0.13975903614457832</v>
      </c>
      <c r="X81">
        <v>0.34096385542168672</v>
      </c>
      <c r="Y81">
        <v>0.14017521902377972</v>
      </c>
      <c r="Z81">
        <v>0.1964956195244055</v>
      </c>
      <c r="AA81">
        <v>0</v>
      </c>
      <c r="AB81">
        <v>0</v>
      </c>
      <c r="AC81">
        <v>0</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row>
    <row r="82" spans="1:54" x14ac:dyDescent="0.25">
      <c r="A82">
        <v>0</v>
      </c>
      <c r="B82">
        <v>0</v>
      </c>
      <c r="C82">
        <v>0</v>
      </c>
      <c r="D82">
        <v>0</v>
      </c>
      <c r="E82">
        <v>0</v>
      </c>
      <c r="F82">
        <v>0</v>
      </c>
      <c r="G82">
        <v>0</v>
      </c>
      <c r="H82">
        <v>0</v>
      </c>
      <c r="I82">
        <v>0</v>
      </c>
      <c r="J82">
        <v>0</v>
      </c>
      <c r="K82">
        <v>0</v>
      </c>
      <c r="L82">
        <v>0</v>
      </c>
      <c r="M82">
        <v>0</v>
      </c>
      <c r="N82">
        <v>0</v>
      </c>
      <c r="O82">
        <v>0</v>
      </c>
      <c r="P82">
        <v>0</v>
      </c>
      <c r="Q82">
        <v>7.3394495412844041E-2</v>
      </c>
      <c r="R82">
        <v>7.3394495412844041E-2</v>
      </c>
      <c r="S82">
        <v>0.15740740740740741</v>
      </c>
      <c r="T82">
        <v>0.12037037037037036</v>
      </c>
      <c r="U82">
        <v>0.19444444444444445</v>
      </c>
      <c r="V82">
        <v>0.21296296296296297</v>
      </c>
      <c r="W82">
        <v>0.10185185185185185</v>
      </c>
      <c r="X82">
        <v>0.25</v>
      </c>
      <c r="Y82">
        <v>0.20183486238532111</v>
      </c>
      <c r="Z82">
        <v>0.22018348623853212</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BB82">
        <v>0</v>
      </c>
    </row>
    <row r="83" spans="1:54" x14ac:dyDescent="0.25">
      <c r="A83">
        <v>0</v>
      </c>
      <c r="B83">
        <v>0</v>
      </c>
      <c r="C83">
        <v>0</v>
      </c>
      <c r="D83">
        <v>0</v>
      </c>
      <c r="E83">
        <v>0</v>
      </c>
      <c r="F83">
        <v>0</v>
      </c>
      <c r="G83">
        <v>0</v>
      </c>
      <c r="H83">
        <v>0</v>
      </c>
      <c r="I83">
        <v>0</v>
      </c>
      <c r="J83">
        <v>0</v>
      </c>
      <c r="K83">
        <v>0</v>
      </c>
      <c r="L83">
        <v>0</v>
      </c>
      <c r="M83">
        <v>0</v>
      </c>
      <c r="N83">
        <v>0</v>
      </c>
      <c r="O83">
        <v>0</v>
      </c>
      <c r="P83">
        <v>0</v>
      </c>
      <c r="Q83">
        <v>4.7619047619047616E-2</v>
      </c>
      <c r="R83">
        <v>4.7619047619047616E-2</v>
      </c>
      <c r="S83">
        <v>0.16666666666666666</v>
      </c>
      <c r="T83">
        <v>0.13725490196078433</v>
      </c>
      <c r="U83">
        <v>0.12745098039215685</v>
      </c>
      <c r="V83">
        <v>0.26470588235294118</v>
      </c>
      <c r="W83">
        <v>3.9215686274509803E-2</v>
      </c>
      <c r="X83">
        <v>0.22549019607843138</v>
      </c>
      <c r="Y83">
        <v>0.24752475247524752</v>
      </c>
      <c r="Z83">
        <v>0.26732673267326734</v>
      </c>
      <c r="AA83">
        <v>0</v>
      </c>
      <c r="AB83">
        <v>0</v>
      </c>
      <c r="AC83">
        <v>0</v>
      </c>
      <c r="AD83">
        <v>0</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v>0</v>
      </c>
      <c r="BB83">
        <v>0</v>
      </c>
    </row>
    <row r="84" spans="1:54" x14ac:dyDescent="0.25">
      <c r="A84">
        <v>0</v>
      </c>
      <c r="B84">
        <v>0</v>
      </c>
      <c r="C84">
        <v>0</v>
      </c>
      <c r="D84">
        <v>0</v>
      </c>
      <c r="E84">
        <v>0</v>
      </c>
      <c r="F84">
        <v>0</v>
      </c>
      <c r="G84">
        <v>0</v>
      </c>
      <c r="H84">
        <v>0</v>
      </c>
      <c r="I84">
        <v>0</v>
      </c>
      <c r="J84">
        <v>0</v>
      </c>
      <c r="K84">
        <v>0</v>
      </c>
      <c r="L84">
        <v>0</v>
      </c>
      <c r="M84">
        <v>0</v>
      </c>
      <c r="N84">
        <v>0</v>
      </c>
      <c r="O84">
        <v>0</v>
      </c>
      <c r="P84">
        <v>0</v>
      </c>
      <c r="Q84">
        <v>0</v>
      </c>
      <c r="R84">
        <v>0</v>
      </c>
      <c r="S84">
        <v>0</v>
      </c>
      <c r="T84">
        <v>0.20251396648044692</v>
      </c>
      <c r="U84">
        <v>8.6592178770949726E-2</v>
      </c>
      <c r="V84">
        <v>0.21368715083798884</v>
      </c>
      <c r="W84">
        <v>2.9329608938547486E-2</v>
      </c>
      <c r="X84">
        <v>0.18016759776536312</v>
      </c>
      <c r="Y84">
        <v>0.2380281690140845</v>
      </c>
      <c r="Z84">
        <v>0.19295774647887323</v>
      </c>
      <c r="AA84">
        <v>0.32711621233859395</v>
      </c>
      <c r="AB84">
        <v>0.2769010043041607</v>
      </c>
      <c r="AC84">
        <v>0.31276901004304158</v>
      </c>
      <c r="AD84">
        <v>0</v>
      </c>
      <c r="AE84">
        <v>0</v>
      </c>
      <c r="AF84">
        <v>0</v>
      </c>
      <c r="AG84">
        <v>0</v>
      </c>
      <c r="AH84">
        <v>0</v>
      </c>
      <c r="AI84">
        <v>0</v>
      </c>
      <c r="AJ84">
        <v>0</v>
      </c>
      <c r="AK84">
        <v>0</v>
      </c>
      <c r="AL84">
        <v>0</v>
      </c>
      <c r="AM84">
        <v>0</v>
      </c>
      <c r="AN84">
        <v>0</v>
      </c>
      <c r="AO84">
        <v>0</v>
      </c>
      <c r="AP84">
        <v>0</v>
      </c>
      <c r="AQ84">
        <v>0</v>
      </c>
      <c r="AR84">
        <v>0</v>
      </c>
      <c r="AS84">
        <v>0</v>
      </c>
      <c r="AT84">
        <v>0</v>
      </c>
      <c r="AU84">
        <v>0</v>
      </c>
      <c r="AV84">
        <v>0</v>
      </c>
      <c r="AW84">
        <v>0</v>
      </c>
      <c r="AX84">
        <v>0</v>
      </c>
      <c r="AY84">
        <v>0</v>
      </c>
      <c r="AZ84">
        <v>0</v>
      </c>
      <c r="BA84">
        <v>0</v>
      </c>
      <c r="BB84">
        <v>0</v>
      </c>
    </row>
    <row r="85" spans="1:54" x14ac:dyDescent="0.25">
      <c r="A85">
        <v>0</v>
      </c>
      <c r="B85">
        <v>0</v>
      </c>
      <c r="C85">
        <v>0</v>
      </c>
      <c r="D85">
        <v>0</v>
      </c>
      <c r="E85">
        <v>0</v>
      </c>
      <c r="F85">
        <v>0</v>
      </c>
      <c r="G85">
        <v>0</v>
      </c>
      <c r="H85">
        <v>0</v>
      </c>
      <c r="I85">
        <v>0</v>
      </c>
      <c r="J85">
        <v>0</v>
      </c>
      <c r="K85">
        <v>0</v>
      </c>
      <c r="L85">
        <v>0</v>
      </c>
      <c r="M85">
        <v>0</v>
      </c>
      <c r="N85">
        <v>0</v>
      </c>
      <c r="O85">
        <v>0</v>
      </c>
      <c r="P85">
        <v>0</v>
      </c>
      <c r="Q85">
        <v>0</v>
      </c>
      <c r="R85">
        <v>0</v>
      </c>
      <c r="S85">
        <v>0</v>
      </c>
      <c r="T85">
        <v>0.24</v>
      </c>
      <c r="U85">
        <v>9.6000000000000002E-2</v>
      </c>
      <c r="V85">
        <v>0.152</v>
      </c>
      <c r="W85">
        <v>5.6000000000000001E-2</v>
      </c>
      <c r="X85">
        <v>0.16800000000000001</v>
      </c>
      <c r="Y85">
        <v>0.22222222222222221</v>
      </c>
      <c r="Z85">
        <v>0.19047619047619047</v>
      </c>
      <c r="AA85">
        <v>0.26984126984126983</v>
      </c>
      <c r="AB85">
        <v>0.26190476190476192</v>
      </c>
      <c r="AC85">
        <v>0.27777777777777779</v>
      </c>
      <c r="AD85">
        <v>0</v>
      </c>
      <c r="AE85">
        <v>0</v>
      </c>
      <c r="AF85">
        <v>0</v>
      </c>
      <c r="AG85">
        <v>0</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0</v>
      </c>
    </row>
    <row r="86" spans="1:54" x14ac:dyDescent="0.25">
      <c r="A86">
        <v>0</v>
      </c>
      <c r="B86">
        <v>0</v>
      </c>
      <c r="C86">
        <v>0</v>
      </c>
      <c r="D86">
        <v>0</v>
      </c>
      <c r="E86">
        <v>0</v>
      </c>
      <c r="F86">
        <v>0</v>
      </c>
      <c r="G86">
        <v>0</v>
      </c>
      <c r="H86">
        <v>0</v>
      </c>
      <c r="I86">
        <v>0</v>
      </c>
      <c r="J86">
        <v>0</v>
      </c>
      <c r="K86">
        <v>0</v>
      </c>
      <c r="L86">
        <v>0</v>
      </c>
      <c r="M86">
        <v>0</v>
      </c>
      <c r="N86">
        <v>0</v>
      </c>
      <c r="O86">
        <v>0</v>
      </c>
      <c r="P86">
        <v>0</v>
      </c>
      <c r="Q86">
        <v>0</v>
      </c>
      <c r="R86">
        <v>0</v>
      </c>
      <c r="S86">
        <v>0</v>
      </c>
      <c r="T86">
        <v>0.13775510204081631</v>
      </c>
      <c r="U86">
        <v>5.1020408163265307E-2</v>
      </c>
      <c r="V86">
        <v>0.18367346938775511</v>
      </c>
      <c r="W86">
        <v>1.2755102040816327E-2</v>
      </c>
      <c r="X86">
        <v>0.125</v>
      </c>
      <c r="Y86">
        <v>0.14468085106382977</v>
      </c>
      <c r="Z86">
        <v>0.13191489361702127</v>
      </c>
      <c r="AA86">
        <v>0.30769230769230771</v>
      </c>
      <c r="AB86">
        <v>0.19444444444444445</v>
      </c>
      <c r="AC86">
        <v>0.27872340425531916</v>
      </c>
      <c r="AD86">
        <v>0</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row>
    <row r="87" spans="1:54" x14ac:dyDescent="0.25">
      <c r="A87">
        <v>0</v>
      </c>
      <c r="B87">
        <v>0</v>
      </c>
      <c r="C87">
        <v>0</v>
      </c>
      <c r="D87">
        <v>0</v>
      </c>
      <c r="E87">
        <v>0</v>
      </c>
      <c r="F87">
        <v>0</v>
      </c>
      <c r="G87">
        <v>0</v>
      </c>
      <c r="H87">
        <v>0</v>
      </c>
      <c r="I87">
        <v>0</v>
      </c>
      <c r="J87">
        <v>0</v>
      </c>
      <c r="K87">
        <v>0</v>
      </c>
      <c r="L87">
        <v>0</v>
      </c>
      <c r="M87">
        <v>0</v>
      </c>
      <c r="N87">
        <v>0</v>
      </c>
      <c r="O87">
        <v>0</v>
      </c>
      <c r="P87">
        <v>0</v>
      </c>
      <c r="Q87">
        <v>0</v>
      </c>
      <c r="R87">
        <v>0</v>
      </c>
      <c r="S87">
        <v>0</v>
      </c>
      <c r="T87">
        <v>0</v>
      </c>
      <c r="U87">
        <v>0</v>
      </c>
      <c r="V87">
        <v>0</v>
      </c>
      <c r="W87">
        <v>0</v>
      </c>
      <c r="X87">
        <v>0</v>
      </c>
      <c r="Y87">
        <v>0.14771519659936239</v>
      </c>
      <c r="Z87">
        <v>0.16330145235565002</v>
      </c>
      <c r="AA87">
        <v>0.33001776198934279</v>
      </c>
      <c r="AB87">
        <v>0.20035523978685613</v>
      </c>
      <c r="AC87">
        <v>0.28196022727272729</v>
      </c>
      <c r="AD87">
        <v>0.30694494422454122</v>
      </c>
      <c r="AE87">
        <v>0.23065851025548759</v>
      </c>
      <c r="AF87">
        <v>0.32853544440446203</v>
      </c>
      <c r="AG87">
        <v>0.28823317740194315</v>
      </c>
      <c r="AH87">
        <v>0.36236056135300465</v>
      </c>
      <c r="AI87">
        <v>0</v>
      </c>
      <c r="AJ87">
        <v>0</v>
      </c>
      <c r="AK87">
        <v>0</v>
      </c>
      <c r="AL87">
        <v>0</v>
      </c>
      <c r="AM87">
        <v>0</v>
      </c>
      <c r="AN87">
        <v>0</v>
      </c>
      <c r="AO87">
        <v>0</v>
      </c>
      <c r="AP87">
        <v>0</v>
      </c>
      <c r="AQ87">
        <v>0</v>
      </c>
      <c r="AR87">
        <v>0</v>
      </c>
      <c r="AS87">
        <v>0</v>
      </c>
      <c r="AT87">
        <v>0</v>
      </c>
      <c r="AU87">
        <v>0</v>
      </c>
      <c r="AV87">
        <v>0</v>
      </c>
      <c r="AW87">
        <v>0</v>
      </c>
      <c r="AX87">
        <v>0</v>
      </c>
      <c r="AY87">
        <v>0</v>
      </c>
      <c r="AZ87">
        <v>0</v>
      </c>
      <c r="BA87">
        <v>0</v>
      </c>
      <c r="BB87">
        <v>0</v>
      </c>
    </row>
    <row r="88" spans="1:54" x14ac:dyDescent="0.25">
      <c r="A88">
        <v>0</v>
      </c>
      <c r="B88">
        <v>0</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0.11976911976911978</v>
      </c>
      <c r="Z88">
        <v>0.15151515151515152</v>
      </c>
      <c r="AA88">
        <v>0.32080924855491327</v>
      </c>
      <c r="AB88">
        <v>0.19797687861271676</v>
      </c>
      <c r="AC88">
        <v>0.29190751445086704</v>
      </c>
      <c r="AD88">
        <v>0.28216374269005851</v>
      </c>
      <c r="AE88">
        <v>0.19444444444444445</v>
      </c>
      <c r="AF88">
        <v>0.33479532163742692</v>
      </c>
      <c r="AG88">
        <v>0.28362573099415206</v>
      </c>
      <c r="AH88">
        <v>0.32456140350877194</v>
      </c>
      <c r="AI88">
        <v>0</v>
      </c>
      <c r="AJ88">
        <v>0</v>
      </c>
      <c r="AK88">
        <v>0</v>
      </c>
      <c r="AL88">
        <v>0</v>
      </c>
      <c r="AM88">
        <v>0</v>
      </c>
      <c r="AN88">
        <v>0</v>
      </c>
      <c r="AO88">
        <v>0</v>
      </c>
      <c r="AP88">
        <v>0</v>
      </c>
      <c r="AQ88">
        <v>0</v>
      </c>
      <c r="AR88">
        <v>0</v>
      </c>
      <c r="AS88">
        <v>0</v>
      </c>
      <c r="AT88">
        <v>0</v>
      </c>
      <c r="AU88">
        <v>0</v>
      </c>
      <c r="AV88">
        <v>0</v>
      </c>
      <c r="AW88">
        <v>0</v>
      </c>
      <c r="AX88">
        <v>0</v>
      </c>
      <c r="AY88">
        <v>0</v>
      </c>
      <c r="AZ88">
        <v>0</v>
      </c>
      <c r="BA88">
        <v>0</v>
      </c>
      <c r="BB88">
        <v>0</v>
      </c>
    </row>
    <row r="89" spans="1:54" x14ac:dyDescent="0.25">
      <c r="A89">
        <v>0</v>
      </c>
      <c r="B89">
        <v>0</v>
      </c>
      <c r="C89">
        <v>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0.10887096774193548</v>
      </c>
      <c r="Z89">
        <v>0.17338709677419356</v>
      </c>
      <c r="AA89">
        <v>0.24193548387096775</v>
      </c>
      <c r="AB89">
        <v>0.18548387096774194</v>
      </c>
      <c r="AC89">
        <v>0.25403225806451613</v>
      </c>
      <c r="AD89">
        <v>0.34146341463414637</v>
      </c>
      <c r="AE89">
        <v>0.2073170731707317</v>
      </c>
      <c r="AF89">
        <v>0.26016260162601629</v>
      </c>
      <c r="AG89">
        <v>0.26016260162601629</v>
      </c>
      <c r="AH89">
        <v>0.33739837398373984</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row>
    <row r="90" spans="1:54" x14ac:dyDescent="0.25">
      <c r="A90">
        <v>0</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9.7014925373134331E-2</v>
      </c>
      <c r="Z90">
        <v>0.17910447761194029</v>
      </c>
      <c r="AA90">
        <v>0.24812030075187969</v>
      </c>
      <c r="AB90">
        <v>0.14285714285714285</v>
      </c>
      <c r="AC90">
        <v>0.27067669172932329</v>
      </c>
      <c r="AD90">
        <v>0.22727272727272727</v>
      </c>
      <c r="AE90">
        <v>0.13533834586466165</v>
      </c>
      <c r="AF90">
        <v>0.24812030075187969</v>
      </c>
      <c r="AG90">
        <v>0.2857142857142857</v>
      </c>
      <c r="AH90">
        <v>0.2878787878787879</v>
      </c>
      <c r="AI90">
        <v>0</v>
      </c>
      <c r="AJ90">
        <v>0</v>
      </c>
      <c r="AK90">
        <v>0</v>
      </c>
      <c r="AL90">
        <v>0</v>
      </c>
      <c r="AM90">
        <v>0</v>
      </c>
      <c r="AN90">
        <v>0</v>
      </c>
      <c r="AO90">
        <v>0</v>
      </c>
      <c r="AP90">
        <v>0</v>
      </c>
      <c r="AQ90">
        <v>0</v>
      </c>
      <c r="AR90">
        <v>0</v>
      </c>
      <c r="AS90">
        <v>0</v>
      </c>
      <c r="AT90">
        <v>0</v>
      </c>
      <c r="AU90">
        <v>0</v>
      </c>
      <c r="AV90">
        <v>0</v>
      </c>
      <c r="AW90">
        <v>0</v>
      </c>
      <c r="AX90">
        <v>0</v>
      </c>
      <c r="AY90">
        <v>0</v>
      </c>
      <c r="AZ90">
        <v>0</v>
      </c>
      <c r="BA90">
        <v>0</v>
      </c>
      <c r="BB90">
        <v>0</v>
      </c>
    </row>
    <row r="91" spans="1:54" x14ac:dyDescent="0.25">
      <c r="A91">
        <v>0</v>
      </c>
      <c r="B91">
        <v>0</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2.564102564102564E-2</v>
      </c>
      <c r="Z91">
        <v>0.20512820512820512</v>
      </c>
      <c r="AA91">
        <v>0.19230769230769232</v>
      </c>
      <c r="AB91">
        <v>0.14102564102564102</v>
      </c>
      <c r="AC91">
        <v>0.23749999999999999</v>
      </c>
      <c r="AD91">
        <v>0.21249999999999999</v>
      </c>
      <c r="AE91">
        <v>0.125</v>
      </c>
      <c r="AF91">
        <v>0.2</v>
      </c>
      <c r="AG91">
        <v>0.3125</v>
      </c>
      <c r="AH91">
        <v>0.22500000000000001</v>
      </c>
      <c r="AI91">
        <v>0</v>
      </c>
      <c r="AJ91">
        <v>0</v>
      </c>
      <c r="AK91">
        <v>0</v>
      </c>
      <c r="AL91">
        <v>0</v>
      </c>
      <c r="AM91">
        <v>0</v>
      </c>
      <c r="AN91">
        <v>0</v>
      </c>
      <c r="AO91">
        <v>0</v>
      </c>
      <c r="AP91">
        <v>0</v>
      </c>
      <c r="AQ91">
        <v>0</v>
      </c>
      <c r="AR91">
        <v>0</v>
      </c>
      <c r="AS91">
        <v>0</v>
      </c>
      <c r="AT91">
        <v>0</v>
      </c>
      <c r="AU91">
        <v>0</v>
      </c>
      <c r="AV91">
        <v>0</v>
      </c>
      <c r="AW91">
        <v>0</v>
      </c>
      <c r="AX91">
        <v>0</v>
      </c>
      <c r="AY91">
        <v>0</v>
      </c>
      <c r="AZ91">
        <v>0</v>
      </c>
      <c r="BA91">
        <v>0</v>
      </c>
      <c r="BB91">
        <v>0</v>
      </c>
    </row>
    <row r="92" spans="1:54" x14ac:dyDescent="0.25">
      <c r="A92">
        <v>0</v>
      </c>
      <c r="B92">
        <v>0</v>
      </c>
      <c r="C92">
        <v>0</v>
      </c>
      <c r="D92">
        <v>0</v>
      </c>
      <c r="E92">
        <v>0</v>
      </c>
      <c r="F92">
        <v>0</v>
      </c>
      <c r="G92">
        <v>0</v>
      </c>
      <c r="H92">
        <v>0</v>
      </c>
      <c r="I92">
        <v>0</v>
      </c>
      <c r="J92">
        <v>0</v>
      </c>
      <c r="K92">
        <v>0</v>
      </c>
      <c r="L92">
        <v>0</v>
      </c>
      <c r="M92">
        <v>0</v>
      </c>
      <c r="N92">
        <v>0</v>
      </c>
      <c r="O92">
        <v>0</v>
      </c>
      <c r="P92">
        <v>0</v>
      </c>
      <c r="Q92">
        <v>0</v>
      </c>
      <c r="R92">
        <v>0</v>
      </c>
      <c r="S92">
        <v>0</v>
      </c>
      <c r="T92">
        <v>0</v>
      </c>
      <c r="U92">
        <v>0</v>
      </c>
      <c r="V92">
        <v>0</v>
      </c>
      <c r="W92">
        <v>0</v>
      </c>
      <c r="X92">
        <v>0</v>
      </c>
      <c r="Y92">
        <v>0</v>
      </c>
      <c r="Z92">
        <v>0</v>
      </c>
      <c r="AA92">
        <v>0</v>
      </c>
      <c r="AB92">
        <v>0</v>
      </c>
      <c r="AC92">
        <v>0.12367491166077739</v>
      </c>
      <c r="AD92">
        <v>0.15044247787610621</v>
      </c>
      <c r="AE92">
        <v>0.1256637168141593</v>
      </c>
      <c r="AF92">
        <v>0.22654867256637168</v>
      </c>
      <c r="AG92">
        <v>0.15398230088495576</v>
      </c>
      <c r="AH92">
        <v>0.17345132743362832</v>
      </c>
      <c r="AI92">
        <v>0.19314079422382671</v>
      </c>
      <c r="AJ92">
        <v>0.22202166064981949</v>
      </c>
      <c r="AK92">
        <v>0.20758122743682311</v>
      </c>
      <c r="AL92">
        <v>0.27797833935018051</v>
      </c>
      <c r="AM92">
        <v>0</v>
      </c>
      <c r="AN92">
        <v>0</v>
      </c>
      <c r="AO92">
        <v>0</v>
      </c>
      <c r="AP92">
        <v>0</v>
      </c>
      <c r="AQ92">
        <v>0</v>
      </c>
      <c r="AR92">
        <v>0</v>
      </c>
      <c r="AS92">
        <v>0</v>
      </c>
      <c r="AT92">
        <v>0</v>
      </c>
      <c r="AU92">
        <v>0</v>
      </c>
      <c r="AV92">
        <v>0</v>
      </c>
      <c r="AW92">
        <v>0</v>
      </c>
      <c r="AX92">
        <v>0</v>
      </c>
      <c r="AY92">
        <v>0</v>
      </c>
      <c r="AZ92">
        <v>0</v>
      </c>
      <c r="BA92">
        <v>0</v>
      </c>
      <c r="BB92">
        <v>0</v>
      </c>
    </row>
    <row r="93" spans="1:54" x14ac:dyDescent="0.25">
      <c r="A93">
        <v>0</v>
      </c>
      <c r="B93">
        <v>0</v>
      </c>
      <c r="C93">
        <v>0</v>
      </c>
      <c r="D93">
        <v>0</v>
      </c>
      <c r="E93">
        <v>0</v>
      </c>
      <c r="F93">
        <v>0</v>
      </c>
      <c r="G93">
        <v>0</v>
      </c>
      <c r="H93">
        <v>0</v>
      </c>
      <c r="I93">
        <v>0</v>
      </c>
      <c r="J93">
        <v>0</v>
      </c>
      <c r="K93">
        <v>0</v>
      </c>
      <c r="L93">
        <v>0</v>
      </c>
      <c r="M93">
        <v>0</v>
      </c>
      <c r="N93">
        <v>0</v>
      </c>
      <c r="O93">
        <v>0</v>
      </c>
      <c r="P93">
        <v>0</v>
      </c>
      <c r="Q93">
        <v>0</v>
      </c>
      <c r="R93">
        <v>0</v>
      </c>
      <c r="S93">
        <v>0</v>
      </c>
      <c r="T93">
        <v>0</v>
      </c>
      <c r="U93">
        <v>0</v>
      </c>
      <c r="V93">
        <v>0</v>
      </c>
      <c r="W93">
        <v>0</v>
      </c>
      <c r="X93">
        <v>0</v>
      </c>
      <c r="Y93">
        <v>0</v>
      </c>
      <c r="Z93">
        <v>0</v>
      </c>
      <c r="AA93">
        <v>0</v>
      </c>
      <c r="AB93">
        <v>0</v>
      </c>
      <c r="AC93">
        <v>0.15708556149732619</v>
      </c>
      <c r="AD93">
        <v>0.15428380187416332</v>
      </c>
      <c r="AE93">
        <v>0.12751004016064257</v>
      </c>
      <c r="AF93">
        <v>0.19009370816599733</v>
      </c>
      <c r="AG93">
        <v>0.15930388219544847</v>
      </c>
      <c r="AH93">
        <v>0.18741633199464525</v>
      </c>
      <c r="AI93">
        <v>0.17465753424657535</v>
      </c>
      <c r="AJ93">
        <v>0.23424657534246576</v>
      </c>
      <c r="AK93">
        <v>0.22328767123287671</v>
      </c>
      <c r="AL93">
        <v>0.28904109589041094</v>
      </c>
      <c r="AM93">
        <v>0</v>
      </c>
      <c r="AN93">
        <v>0</v>
      </c>
      <c r="AO93">
        <v>0</v>
      </c>
      <c r="AP93">
        <v>0</v>
      </c>
      <c r="AQ93">
        <v>0</v>
      </c>
      <c r="AR93">
        <v>0</v>
      </c>
      <c r="AS93">
        <v>0</v>
      </c>
      <c r="AT93">
        <v>0</v>
      </c>
      <c r="AU93">
        <v>0</v>
      </c>
      <c r="AV93">
        <v>0</v>
      </c>
      <c r="AW93">
        <v>0</v>
      </c>
      <c r="AX93">
        <v>0</v>
      </c>
      <c r="AY93">
        <v>0</v>
      </c>
      <c r="AZ93">
        <v>0</v>
      </c>
      <c r="BA93">
        <v>0</v>
      </c>
      <c r="BB93">
        <v>0</v>
      </c>
    </row>
    <row r="94" spans="1:54" x14ac:dyDescent="0.25">
      <c r="A94">
        <v>0</v>
      </c>
      <c r="B94">
        <v>0</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0.16777041942604856</v>
      </c>
      <c r="AD94">
        <v>0.15231788079470199</v>
      </c>
      <c r="AE94">
        <v>0.13245033112582782</v>
      </c>
      <c r="AF94">
        <v>0.17218543046357615</v>
      </c>
      <c r="AG94">
        <v>0.15231788079470199</v>
      </c>
      <c r="AH94">
        <v>0.19426048565121412</v>
      </c>
      <c r="AI94">
        <v>0.22197309417040359</v>
      </c>
      <c r="AJ94">
        <v>0.23094170403587444</v>
      </c>
      <c r="AK94">
        <v>0.25842696629213485</v>
      </c>
      <c r="AL94">
        <v>0.29954954954954954</v>
      </c>
      <c r="AM94">
        <v>0</v>
      </c>
      <c r="AN94">
        <v>0</v>
      </c>
      <c r="AO94">
        <v>0</v>
      </c>
      <c r="AP94">
        <v>0</v>
      </c>
      <c r="AQ94">
        <v>0</v>
      </c>
      <c r="AR94">
        <v>0</v>
      </c>
      <c r="AS94">
        <v>0</v>
      </c>
      <c r="AT94">
        <v>0</v>
      </c>
      <c r="AU94">
        <v>0</v>
      </c>
      <c r="AV94">
        <v>0</v>
      </c>
      <c r="AW94">
        <v>0</v>
      </c>
      <c r="AX94">
        <v>0</v>
      </c>
      <c r="AY94">
        <v>0</v>
      </c>
      <c r="AZ94">
        <v>0</v>
      </c>
      <c r="BA94">
        <v>0</v>
      </c>
      <c r="BB94">
        <v>0</v>
      </c>
    </row>
    <row r="95" spans="1:54" x14ac:dyDescent="0.25">
      <c r="A95">
        <v>0</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0.11983471074380166</v>
      </c>
      <c r="AD95">
        <v>8.2987551867219914E-2</v>
      </c>
      <c r="AE95">
        <v>9.1286307053941904E-2</v>
      </c>
      <c r="AF95">
        <v>0.11203319502074689</v>
      </c>
      <c r="AG95">
        <v>0.12863070539419086</v>
      </c>
      <c r="AH95">
        <v>0.17012448132780084</v>
      </c>
      <c r="AI95">
        <v>0.18067226890756302</v>
      </c>
      <c r="AJ95">
        <v>0.17647058823529413</v>
      </c>
      <c r="AK95">
        <v>0.22268907563025211</v>
      </c>
      <c r="AL95">
        <v>0.27731092436974791</v>
      </c>
      <c r="AM95">
        <v>0</v>
      </c>
      <c r="AN95">
        <v>0</v>
      </c>
      <c r="AO95">
        <v>0</v>
      </c>
      <c r="AP95">
        <v>0</v>
      </c>
      <c r="AQ95">
        <v>0</v>
      </c>
      <c r="AR95">
        <v>0</v>
      </c>
      <c r="AS95">
        <v>0</v>
      </c>
      <c r="AT95">
        <v>0</v>
      </c>
      <c r="AU95">
        <v>0</v>
      </c>
      <c r="AV95">
        <v>0</v>
      </c>
      <c r="AW95">
        <v>0</v>
      </c>
      <c r="AX95">
        <v>0</v>
      </c>
      <c r="AY95">
        <v>0</v>
      </c>
      <c r="AZ95">
        <v>0</v>
      </c>
      <c r="BA95">
        <v>0</v>
      </c>
      <c r="BB95">
        <v>0</v>
      </c>
    </row>
    <row r="96" spans="1:54" x14ac:dyDescent="0.25">
      <c r="A96">
        <v>0</v>
      </c>
      <c r="B96">
        <v>0</v>
      </c>
      <c r="C96">
        <v>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0.17482517482517482</v>
      </c>
      <c r="AD96">
        <v>0.12587412587412589</v>
      </c>
      <c r="AE96">
        <v>4.8951048951048952E-2</v>
      </c>
      <c r="AF96">
        <v>0.1048951048951049</v>
      </c>
      <c r="AG96">
        <v>0.12587412587412589</v>
      </c>
      <c r="AH96">
        <v>0.13286713286713286</v>
      </c>
      <c r="AI96">
        <v>0.21126760563380281</v>
      </c>
      <c r="AJ96">
        <v>0.16901408450704225</v>
      </c>
      <c r="AK96">
        <v>0.23239436619718309</v>
      </c>
      <c r="AL96">
        <v>0.28873239436619719</v>
      </c>
      <c r="AM96">
        <v>0</v>
      </c>
      <c r="AN96">
        <v>0</v>
      </c>
      <c r="AO96">
        <v>0</v>
      </c>
      <c r="AP96">
        <v>0</v>
      </c>
      <c r="AQ96">
        <v>0</v>
      </c>
      <c r="AR96">
        <v>0</v>
      </c>
      <c r="AS96">
        <v>0</v>
      </c>
      <c r="AT96">
        <v>0</v>
      </c>
      <c r="AU96">
        <v>0</v>
      </c>
      <c r="AV96">
        <v>0</v>
      </c>
      <c r="AW96">
        <v>0</v>
      </c>
      <c r="AX96">
        <v>0</v>
      </c>
      <c r="AY96">
        <v>0</v>
      </c>
      <c r="AZ96">
        <v>0</v>
      </c>
      <c r="BA96">
        <v>0</v>
      </c>
      <c r="BB96">
        <v>0</v>
      </c>
    </row>
    <row r="97" spans="1:54" x14ac:dyDescent="0.25">
      <c r="A97">
        <v>0</v>
      </c>
      <c r="B97">
        <v>0</v>
      </c>
      <c r="C97">
        <v>0</v>
      </c>
      <c r="D97">
        <v>0</v>
      </c>
      <c r="E97">
        <v>0</v>
      </c>
      <c r="F97">
        <v>0</v>
      </c>
      <c r="G97">
        <v>0</v>
      </c>
      <c r="H97">
        <v>0</v>
      </c>
      <c r="I97">
        <v>0</v>
      </c>
      <c r="J97">
        <v>0</v>
      </c>
      <c r="K97">
        <v>0</v>
      </c>
      <c r="L97">
        <v>0</v>
      </c>
      <c r="M97">
        <v>0</v>
      </c>
      <c r="N97">
        <v>0</v>
      </c>
      <c r="O97">
        <v>0</v>
      </c>
      <c r="P97">
        <v>0</v>
      </c>
      <c r="Q97">
        <v>0</v>
      </c>
      <c r="R97">
        <v>0</v>
      </c>
      <c r="S97">
        <v>0</v>
      </c>
      <c r="T97">
        <v>0</v>
      </c>
      <c r="U97">
        <v>0</v>
      </c>
      <c r="V97">
        <v>0</v>
      </c>
      <c r="W97">
        <v>0</v>
      </c>
      <c r="X97">
        <v>0</v>
      </c>
      <c r="Y97">
        <v>0</v>
      </c>
      <c r="Z97">
        <v>0</v>
      </c>
      <c r="AA97">
        <v>0</v>
      </c>
      <c r="AB97">
        <v>0</v>
      </c>
      <c r="AC97">
        <v>0.1650485436893204</v>
      </c>
      <c r="AD97">
        <v>9.7087378640776698E-2</v>
      </c>
      <c r="AE97">
        <v>5.8252427184466021E-2</v>
      </c>
      <c r="AF97">
        <v>5.8252427184466021E-2</v>
      </c>
      <c r="AG97">
        <v>0.11650485436893204</v>
      </c>
      <c r="AH97">
        <v>0.18446601941747573</v>
      </c>
      <c r="AI97">
        <v>0.23584905660377359</v>
      </c>
      <c r="AJ97">
        <v>0.16037735849056603</v>
      </c>
      <c r="AK97">
        <v>0.24528301886792453</v>
      </c>
      <c r="AL97">
        <v>0.25471698113207547</v>
      </c>
      <c r="AM97">
        <v>0</v>
      </c>
      <c r="AN97">
        <v>0</v>
      </c>
      <c r="AO97">
        <v>0</v>
      </c>
      <c r="AP97">
        <v>0</v>
      </c>
      <c r="AQ97">
        <v>0</v>
      </c>
      <c r="AR97">
        <v>0</v>
      </c>
      <c r="AS97">
        <v>0</v>
      </c>
      <c r="AT97">
        <v>0</v>
      </c>
      <c r="AU97">
        <v>0</v>
      </c>
      <c r="AV97">
        <v>0</v>
      </c>
      <c r="AW97">
        <v>0</v>
      </c>
      <c r="AX97">
        <v>0</v>
      </c>
      <c r="AY97">
        <v>0</v>
      </c>
      <c r="AZ97">
        <v>0</v>
      </c>
      <c r="BA97">
        <v>0</v>
      </c>
      <c r="BB97">
        <v>0</v>
      </c>
    </row>
    <row r="98" spans="1:54" x14ac:dyDescent="0.25">
      <c r="A98">
        <v>0</v>
      </c>
      <c r="B98">
        <v>0</v>
      </c>
      <c r="C98">
        <v>0</v>
      </c>
      <c r="D98">
        <v>0</v>
      </c>
      <c r="E98">
        <v>0</v>
      </c>
      <c r="F98">
        <v>0</v>
      </c>
      <c r="G98">
        <v>0</v>
      </c>
      <c r="H98">
        <v>0</v>
      </c>
      <c r="I98">
        <v>0</v>
      </c>
      <c r="J98">
        <v>0</v>
      </c>
      <c r="K98">
        <v>0</v>
      </c>
      <c r="L98">
        <v>0</v>
      </c>
      <c r="M98">
        <v>0</v>
      </c>
      <c r="N98">
        <v>0</v>
      </c>
      <c r="O98">
        <v>0</v>
      </c>
      <c r="P98">
        <v>0</v>
      </c>
      <c r="Q98">
        <v>0</v>
      </c>
      <c r="R98">
        <v>0</v>
      </c>
      <c r="S98">
        <v>0</v>
      </c>
      <c r="T98">
        <v>0</v>
      </c>
      <c r="U98">
        <v>0</v>
      </c>
      <c r="V98">
        <v>0</v>
      </c>
      <c r="W98">
        <v>0</v>
      </c>
      <c r="X98">
        <v>0</v>
      </c>
      <c r="Y98">
        <v>0</v>
      </c>
      <c r="Z98">
        <v>0</v>
      </c>
      <c r="AA98">
        <v>0</v>
      </c>
      <c r="AB98">
        <v>0</v>
      </c>
      <c r="AC98">
        <v>0</v>
      </c>
      <c r="AD98">
        <v>0</v>
      </c>
      <c r="AE98">
        <v>0</v>
      </c>
      <c r="AF98">
        <v>0</v>
      </c>
      <c r="AG98">
        <v>0</v>
      </c>
      <c r="AH98">
        <v>0</v>
      </c>
      <c r="AI98">
        <v>0.15942028985507245</v>
      </c>
      <c r="AJ98">
        <v>0.13365539452495975</v>
      </c>
      <c r="AK98">
        <v>0.15136876006441224</v>
      </c>
      <c r="AL98">
        <v>0.22258064516129034</v>
      </c>
      <c r="AM98">
        <v>0.22184873949579831</v>
      </c>
      <c r="AN98">
        <v>0.27899159663865547</v>
      </c>
      <c r="AO98">
        <v>0.21176470588235294</v>
      </c>
      <c r="AP98">
        <v>0.24537815126050419</v>
      </c>
      <c r="AQ98">
        <v>0.23697478991596638</v>
      </c>
      <c r="AR98">
        <v>0.27226890756302519</v>
      </c>
      <c r="AS98">
        <v>0</v>
      </c>
      <c r="AT98">
        <v>0</v>
      </c>
      <c r="AU98">
        <v>0</v>
      </c>
      <c r="AV98">
        <v>0</v>
      </c>
      <c r="AW98">
        <v>0</v>
      </c>
      <c r="AX98">
        <v>0</v>
      </c>
      <c r="AY98">
        <v>0</v>
      </c>
      <c r="AZ98">
        <v>0</v>
      </c>
      <c r="BA98">
        <v>0</v>
      </c>
      <c r="BB98">
        <v>0</v>
      </c>
    </row>
    <row r="99" spans="1:54" x14ac:dyDescent="0.25">
      <c r="A99">
        <v>0</v>
      </c>
      <c r="B99">
        <v>0</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0.14997692662667281</v>
      </c>
      <c r="AJ99">
        <v>0.10336871250576835</v>
      </c>
      <c r="AK99">
        <v>0.1333640978311029</v>
      </c>
      <c r="AL99">
        <v>0.22750346100599908</v>
      </c>
      <c r="AM99">
        <v>0.22603383458646617</v>
      </c>
      <c r="AN99">
        <v>0.25516917293233082</v>
      </c>
      <c r="AO99">
        <v>0.19830827067669174</v>
      </c>
      <c r="AP99">
        <v>0.24859022556390978</v>
      </c>
      <c r="AQ99">
        <v>0.28101503759398494</v>
      </c>
      <c r="AR99">
        <v>0.29088345864661652</v>
      </c>
      <c r="AS99">
        <v>0</v>
      </c>
      <c r="AT99">
        <v>0</v>
      </c>
      <c r="AU99">
        <v>0</v>
      </c>
      <c r="AV99">
        <v>0</v>
      </c>
      <c r="AW99">
        <v>0</v>
      </c>
      <c r="AX99">
        <v>0</v>
      </c>
      <c r="AY99">
        <v>0</v>
      </c>
      <c r="AZ99">
        <v>0</v>
      </c>
      <c r="BA99">
        <v>0</v>
      </c>
      <c r="BB99">
        <v>0</v>
      </c>
    </row>
    <row r="100" spans="1:54" x14ac:dyDescent="0.25">
      <c r="A100">
        <v>0</v>
      </c>
      <c r="B100">
        <v>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0.16577540106951871</v>
      </c>
      <c r="AJ100">
        <v>0.10160427807486631</v>
      </c>
      <c r="AK100">
        <v>0.13725490196078433</v>
      </c>
      <c r="AL100">
        <v>0.21925133689839571</v>
      </c>
      <c r="AM100">
        <v>0.24908424908424909</v>
      </c>
      <c r="AN100">
        <v>0.2216117216117216</v>
      </c>
      <c r="AO100">
        <v>0.18864468864468864</v>
      </c>
      <c r="AP100">
        <v>0.23992673992673993</v>
      </c>
      <c r="AQ100">
        <v>0.28205128205128205</v>
      </c>
      <c r="AR100">
        <v>0.30769230769230771</v>
      </c>
      <c r="AS100">
        <v>0</v>
      </c>
      <c r="AT100">
        <v>0</v>
      </c>
      <c r="AU100">
        <v>0</v>
      </c>
      <c r="AV100">
        <v>0</v>
      </c>
      <c r="AW100">
        <v>0</v>
      </c>
      <c r="AX100">
        <v>0</v>
      </c>
      <c r="AY100">
        <v>0</v>
      </c>
      <c r="AZ100">
        <v>0</v>
      </c>
      <c r="BA100">
        <v>0</v>
      </c>
      <c r="BB100">
        <v>0</v>
      </c>
    </row>
    <row r="101" spans="1:54" x14ac:dyDescent="0.25">
      <c r="A101">
        <v>0</v>
      </c>
      <c r="B101">
        <v>0</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0.17763157894736842</v>
      </c>
      <c r="AJ101">
        <v>9.8684210526315791E-2</v>
      </c>
      <c r="AK101">
        <v>0.10526315789473684</v>
      </c>
      <c r="AL101">
        <v>0.26315789473684209</v>
      </c>
      <c r="AM101">
        <v>0.21812080536912751</v>
      </c>
      <c r="AN101">
        <v>0.19463087248322147</v>
      </c>
      <c r="AO101">
        <v>0.18791946308724833</v>
      </c>
      <c r="AP101">
        <v>0.1912751677852349</v>
      </c>
      <c r="AQ101">
        <v>0.30201342281879195</v>
      </c>
      <c r="AR101">
        <v>0.25838926174496646</v>
      </c>
      <c r="AS101">
        <v>0</v>
      </c>
      <c r="AT101">
        <v>0</v>
      </c>
      <c r="AU101">
        <v>0</v>
      </c>
      <c r="AV101">
        <v>0</v>
      </c>
      <c r="AW101">
        <v>0</v>
      </c>
      <c r="AX101">
        <v>0</v>
      </c>
      <c r="AY101">
        <v>0</v>
      </c>
      <c r="AZ101">
        <v>0</v>
      </c>
      <c r="BA101">
        <v>0</v>
      </c>
      <c r="BB101">
        <v>0</v>
      </c>
    </row>
    <row r="102" spans="1:54" x14ac:dyDescent="0.25">
      <c r="A102">
        <v>0</v>
      </c>
      <c r="B102">
        <v>0</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0.11176470588235295</v>
      </c>
      <c r="AJ102">
        <v>8.8235294117647065E-2</v>
      </c>
      <c r="AK102">
        <v>0.1</v>
      </c>
      <c r="AL102">
        <v>0.23529411764705882</v>
      </c>
      <c r="AM102">
        <v>0.22155688622754491</v>
      </c>
      <c r="AN102">
        <v>0.22155688622754491</v>
      </c>
      <c r="AO102">
        <v>0.15568862275449102</v>
      </c>
      <c r="AP102">
        <v>0.19161676646706588</v>
      </c>
      <c r="AQ102">
        <v>0.3413173652694611</v>
      </c>
      <c r="AR102">
        <v>0.28742514970059879</v>
      </c>
      <c r="AS102">
        <v>0</v>
      </c>
      <c r="AT102">
        <v>0</v>
      </c>
      <c r="AU102">
        <v>0</v>
      </c>
      <c r="AV102">
        <v>0</v>
      </c>
      <c r="AW102">
        <v>0</v>
      </c>
      <c r="AX102">
        <v>0</v>
      </c>
      <c r="AY102">
        <v>0</v>
      </c>
      <c r="AZ102">
        <v>0</v>
      </c>
      <c r="BA102">
        <v>0</v>
      </c>
      <c r="BB102">
        <v>0</v>
      </c>
    </row>
    <row r="103" spans="1:54" x14ac:dyDescent="0.25">
      <c r="A103">
        <v>0</v>
      </c>
      <c r="B103">
        <v>0</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0.14953271028037382</v>
      </c>
      <c r="AJ103">
        <v>0.10280373831775701</v>
      </c>
      <c r="AK103">
        <v>0.13084112149532709</v>
      </c>
      <c r="AL103">
        <v>0.25233644859813081</v>
      </c>
      <c r="AM103">
        <v>0.18867924528301888</v>
      </c>
      <c r="AN103">
        <v>0.16037735849056603</v>
      </c>
      <c r="AO103">
        <v>0.24528301886792453</v>
      </c>
      <c r="AP103">
        <v>0.20952380952380953</v>
      </c>
      <c r="AQ103">
        <v>0.29245283018867924</v>
      </c>
      <c r="AR103">
        <v>0.25471698113207547</v>
      </c>
      <c r="AS103">
        <v>0</v>
      </c>
      <c r="AT103">
        <v>0</v>
      </c>
      <c r="AU103">
        <v>0</v>
      </c>
      <c r="AV103">
        <v>0</v>
      </c>
      <c r="AW103">
        <v>0</v>
      </c>
      <c r="AX103">
        <v>0</v>
      </c>
      <c r="AY103">
        <v>0</v>
      </c>
      <c r="AZ103">
        <v>0</v>
      </c>
      <c r="BA103">
        <v>0</v>
      </c>
      <c r="BB103">
        <v>0</v>
      </c>
    </row>
    <row r="104" spans="1:54" x14ac:dyDescent="0.25">
      <c r="A104">
        <v>0</v>
      </c>
      <c r="B104">
        <v>0</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0.17757009345794392</v>
      </c>
      <c r="AN104">
        <v>0.22429906542056074</v>
      </c>
      <c r="AO104">
        <v>0.14953271028037382</v>
      </c>
      <c r="AP104">
        <v>9.8130841121495324E-2</v>
      </c>
      <c r="AQ104">
        <v>0.14953271028037382</v>
      </c>
      <c r="AR104">
        <v>0.20093457943925233</v>
      </c>
      <c r="AS104">
        <v>0.14572864321608039</v>
      </c>
      <c r="AT104">
        <v>0.44221105527638194</v>
      </c>
      <c r="AU104">
        <v>0.33668341708542715</v>
      </c>
      <c r="AV104">
        <v>0.36180904522613067</v>
      </c>
      <c r="AW104">
        <v>0</v>
      </c>
      <c r="AX104">
        <v>0</v>
      </c>
      <c r="AY104">
        <v>0</v>
      </c>
      <c r="AZ104">
        <v>0</v>
      </c>
      <c r="BA104">
        <v>0</v>
      </c>
      <c r="BB104">
        <v>0</v>
      </c>
    </row>
    <row r="105" spans="1:54" x14ac:dyDescent="0.25">
      <c r="A105">
        <v>0</v>
      </c>
      <c r="B105">
        <v>0</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0.19305019305019305</v>
      </c>
      <c r="AN105">
        <v>0.20463320463320464</v>
      </c>
      <c r="AO105">
        <v>0.11389961389961389</v>
      </c>
      <c r="AP105">
        <v>0.17567567567567569</v>
      </c>
      <c r="AQ105">
        <v>0.20077220077220076</v>
      </c>
      <c r="AR105">
        <v>0.2413127413127413</v>
      </c>
      <c r="AS105">
        <v>0.22023809523809523</v>
      </c>
      <c r="AT105">
        <v>0.37301587301587302</v>
      </c>
      <c r="AU105">
        <v>0.35714285714285715</v>
      </c>
      <c r="AV105">
        <v>0.36507936507936506</v>
      </c>
      <c r="AW105">
        <v>0</v>
      </c>
      <c r="AX105">
        <v>0</v>
      </c>
      <c r="AY105">
        <v>0</v>
      </c>
      <c r="AZ105">
        <v>0</v>
      </c>
      <c r="BA105">
        <v>0</v>
      </c>
      <c r="BB105">
        <v>0</v>
      </c>
    </row>
    <row r="106" spans="1:54" x14ac:dyDescent="0.25">
      <c r="A106">
        <v>0</v>
      </c>
      <c r="B106">
        <v>0</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0.20454545454545456</v>
      </c>
      <c r="AN106">
        <v>0.1875</v>
      </c>
      <c r="AO106">
        <v>0.14772727272727273</v>
      </c>
      <c r="AP106">
        <v>0.19886363636363635</v>
      </c>
      <c r="AQ106">
        <v>0.23295454545454544</v>
      </c>
      <c r="AR106">
        <v>0.27840909090909088</v>
      </c>
      <c r="AS106">
        <v>0.26436781609195403</v>
      </c>
      <c r="AT106">
        <v>0.39655172413793105</v>
      </c>
      <c r="AU106">
        <v>0.34482758620689657</v>
      </c>
      <c r="AV106">
        <v>0.36781609195402298</v>
      </c>
      <c r="AW106">
        <v>0</v>
      </c>
      <c r="AX106">
        <v>0</v>
      </c>
      <c r="AY106">
        <v>0</v>
      </c>
      <c r="AZ106">
        <v>0</v>
      </c>
      <c r="BA106">
        <v>0</v>
      </c>
      <c r="BB106">
        <v>0</v>
      </c>
    </row>
    <row r="107" spans="1:54" x14ac:dyDescent="0.25">
      <c r="A107">
        <v>0</v>
      </c>
      <c r="B107">
        <v>0</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0.18095238095238095</v>
      </c>
      <c r="AN107">
        <v>0.11428571428571428</v>
      </c>
      <c r="AO107">
        <v>0.16190476190476191</v>
      </c>
      <c r="AP107">
        <v>0.125</v>
      </c>
      <c r="AQ107">
        <v>0.16346153846153846</v>
      </c>
      <c r="AR107">
        <v>0.17307692307692307</v>
      </c>
      <c r="AS107">
        <v>0.29126213592233008</v>
      </c>
      <c r="AT107">
        <v>0.41346153846153844</v>
      </c>
      <c r="AU107">
        <v>0.30097087378640774</v>
      </c>
      <c r="AV107">
        <v>0.28155339805825241</v>
      </c>
      <c r="AW107">
        <v>0</v>
      </c>
      <c r="AX107">
        <v>0</v>
      </c>
      <c r="AY107">
        <v>0</v>
      </c>
      <c r="AZ107">
        <v>0</v>
      </c>
      <c r="BA107">
        <v>0</v>
      </c>
      <c r="BB107">
        <v>0</v>
      </c>
    </row>
    <row r="108" spans="1:54" x14ac:dyDescent="0.25">
      <c r="A108">
        <v>0</v>
      </c>
      <c r="B108">
        <v>0</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0.16666666666666666</v>
      </c>
      <c r="AN108">
        <v>0.15151515151515152</v>
      </c>
      <c r="AO108">
        <v>0.16666666666666666</v>
      </c>
      <c r="AP108">
        <v>0.12121212121212122</v>
      </c>
      <c r="AQ108">
        <v>0.15151515151515152</v>
      </c>
      <c r="AR108">
        <v>0.18181818181818182</v>
      </c>
      <c r="AS108">
        <v>0.30303030303030304</v>
      </c>
      <c r="AT108">
        <v>0.2878787878787879</v>
      </c>
      <c r="AU108">
        <v>0.37878787878787878</v>
      </c>
      <c r="AV108">
        <v>0.22727272727272727</v>
      </c>
      <c r="AW108">
        <v>0</v>
      </c>
      <c r="AX108">
        <v>0</v>
      </c>
      <c r="AY108">
        <v>0</v>
      </c>
      <c r="AZ108">
        <v>0</v>
      </c>
      <c r="BA108">
        <v>0</v>
      </c>
      <c r="BB108">
        <v>0</v>
      </c>
    </row>
    <row r="109" spans="1:54" x14ac:dyDescent="0.25">
      <c r="A109">
        <v>0</v>
      </c>
      <c r="B109">
        <v>0</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0.32075471698113206</v>
      </c>
      <c r="AN109">
        <v>0.18867924528301888</v>
      </c>
      <c r="AO109">
        <v>0.15094339622641509</v>
      </c>
      <c r="AP109">
        <v>0.13207547169811321</v>
      </c>
      <c r="AQ109">
        <v>0.18867924528301888</v>
      </c>
      <c r="AR109">
        <v>0.24528301886792453</v>
      </c>
      <c r="AS109">
        <v>0.24528301886792453</v>
      </c>
      <c r="AT109">
        <v>0.33962264150943394</v>
      </c>
      <c r="AU109">
        <v>0.28301886792452829</v>
      </c>
      <c r="AV109">
        <v>0.33962264150943394</v>
      </c>
      <c r="AW109">
        <v>0</v>
      </c>
      <c r="AX109">
        <v>0</v>
      </c>
      <c r="AY109">
        <v>0</v>
      </c>
      <c r="AZ109">
        <v>0</v>
      </c>
      <c r="BA109">
        <v>0</v>
      </c>
      <c r="BB109">
        <v>0</v>
      </c>
    </row>
    <row r="110" spans="1:54" x14ac:dyDescent="0.25">
      <c r="A110">
        <v>0</v>
      </c>
      <c r="B110">
        <v>0</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0.11627906976744186</v>
      </c>
      <c r="AN110">
        <v>0.23255813953488372</v>
      </c>
      <c r="AO110">
        <v>0.18604651162790697</v>
      </c>
      <c r="AP110">
        <v>0.11627906976744186</v>
      </c>
      <c r="AQ110">
        <v>0.20930232558139536</v>
      </c>
      <c r="AR110">
        <v>0.27906976744186046</v>
      </c>
      <c r="AS110">
        <v>0.32558139534883723</v>
      </c>
      <c r="AT110">
        <v>0.37209302325581395</v>
      </c>
      <c r="AU110">
        <v>0.32558139534883723</v>
      </c>
      <c r="AV110">
        <v>0.27906976744186046</v>
      </c>
      <c r="AW110">
        <v>0</v>
      </c>
      <c r="AX110">
        <v>0</v>
      </c>
      <c r="AY110">
        <v>0</v>
      </c>
      <c r="AZ110">
        <v>0</v>
      </c>
      <c r="BA110">
        <v>0</v>
      </c>
      <c r="BB110">
        <v>0</v>
      </c>
    </row>
    <row r="111" spans="1:54" x14ac:dyDescent="0.25">
      <c r="A111">
        <v>0</v>
      </c>
      <c r="B111">
        <v>0</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c r="AJ111">
        <v>0</v>
      </c>
      <c r="AK111">
        <v>0</v>
      </c>
      <c r="AL111">
        <v>0</v>
      </c>
      <c r="AM111">
        <v>0.16216216216216217</v>
      </c>
      <c r="AN111">
        <v>0.1891891891891892</v>
      </c>
      <c r="AO111">
        <v>0.16216216216216217</v>
      </c>
      <c r="AP111">
        <v>0.1891891891891892</v>
      </c>
      <c r="AQ111">
        <v>0.27027027027027029</v>
      </c>
      <c r="AR111">
        <v>0.27027027027027029</v>
      </c>
      <c r="AS111">
        <v>0.32432432432432434</v>
      </c>
      <c r="AT111">
        <v>0.3783783783783784</v>
      </c>
      <c r="AU111">
        <v>0.40540540540540543</v>
      </c>
      <c r="AV111">
        <v>0.48648648648648651</v>
      </c>
      <c r="AW111">
        <v>0</v>
      </c>
      <c r="AX111">
        <v>0</v>
      </c>
      <c r="AY111">
        <v>0</v>
      </c>
      <c r="AZ111">
        <v>0</v>
      </c>
      <c r="BA111">
        <v>0</v>
      </c>
      <c r="BB111">
        <v>0</v>
      </c>
    </row>
    <row r="112" spans="1:54" x14ac:dyDescent="0.25">
      <c r="A112">
        <v>0</v>
      </c>
      <c r="B112">
        <v>0</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0.13333333333333333</v>
      </c>
      <c r="AN112">
        <v>0.13333333333333333</v>
      </c>
      <c r="AO112">
        <v>0.2</v>
      </c>
      <c r="AP112">
        <v>0.16666666666666666</v>
      </c>
      <c r="AQ112">
        <v>0.16666666666666666</v>
      </c>
      <c r="AR112">
        <v>0.36666666666666664</v>
      </c>
      <c r="AS112">
        <v>0.26666666666666666</v>
      </c>
      <c r="AT112">
        <v>0.4</v>
      </c>
      <c r="AU112">
        <v>0.3</v>
      </c>
      <c r="AV112">
        <v>0.41379310344827586</v>
      </c>
      <c r="AW112">
        <v>0</v>
      </c>
      <c r="AX112">
        <v>0</v>
      </c>
      <c r="AY112">
        <v>0</v>
      </c>
      <c r="AZ112">
        <v>0</v>
      </c>
      <c r="BA112">
        <v>0</v>
      </c>
      <c r="BB112">
        <v>0</v>
      </c>
    </row>
    <row r="113" spans="1:54" x14ac:dyDescent="0.25">
      <c r="A113">
        <v>0</v>
      </c>
      <c r="B113">
        <v>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0.20512820512820512</v>
      </c>
      <c r="AN113">
        <v>0.10256410256410256</v>
      </c>
      <c r="AO113">
        <v>0.10256410256410256</v>
      </c>
      <c r="AP113">
        <v>0.10256410256410256</v>
      </c>
      <c r="AQ113">
        <v>0.23076923076923078</v>
      </c>
      <c r="AR113">
        <v>0.23076923076923078</v>
      </c>
      <c r="AS113">
        <v>0.20512820512820512</v>
      </c>
      <c r="AT113">
        <v>0.4358974358974359</v>
      </c>
      <c r="AU113">
        <v>0.33333333333333331</v>
      </c>
      <c r="AV113">
        <v>0.23076923076923078</v>
      </c>
      <c r="AW113">
        <v>0</v>
      </c>
      <c r="AX113">
        <v>0</v>
      </c>
      <c r="AY113">
        <v>0</v>
      </c>
      <c r="AZ113">
        <v>0</v>
      </c>
      <c r="BA113">
        <v>0</v>
      </c>
      <c r="BB113">
        <v>0</v>
      </c>
    </row>
    <row r="114" spans="1:54" x14ac:dyDescent="0.25">
      <c r="A114">
        <v>0</v>
      </c>
      <c r="B114">
        <v>0</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0.25</v>
      </c>
      <c r="AN114">
        <v>0.2</v>
      </c>
      <c r="AO114">
        <v>0.15</v>
      </c>
      <c r="AP114">
        <v>0.05</v>
      </c>
      <c r="AQ114">
        <v>0.4</v>
      </c>
      <c r="AR114">
        <v>0.2</v>
      </c>
      <c r="AS114">
        <v>0.3</v>
      </c>
      <c r="AT114">
        <v>0.2</v>
      </c>
      <c r="AU114">
        <v>0.35</v>
      </c>
      <c r="AV114">
        <v>0.4</v>
      </c>
      <c r="AW114">
        <v>0</v>
      </c>
      <c r="AX114">
        <v>0</v>
      </c>
      <c r="AY114">
        <v>0</v>
      </c>
      <c r="AZ114">
        <v>0</v>
      </c>
      <c r="BA114">
        <v>0</v>
      </c>
      <c r="BB114">
        <v>0</v>
      </c>
    </row>
    <row r="115" spans="1:54" x14ac:dyDescent="0.25">
      <c r="A115">
        <v>0</v>
      </c>
      <c r="B115">
        <v>0</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0.12121212121212122</v>
      </c>
      <c r="AN115">
        <v>3.0303030303030304E-2</v>
      </c>
      <c r="AO115">
        <v>6.0606060606060608E-2</v>
      </c>
      <c r="AP115">
        <v>0.12121212121212122</v>
      </c>
      <c r="AQ115">
        <v>0.12121212121212122</v>
      </c>
      <c r="AR115">
        <v>0.18181818181818182</v>
      </c>
      <c r="AS115">
        <v>0.30303030303030304</v>
      </c>
      <c r="AT115">
        <v>0.27272727272727271</v>
      </c>
      <c r="AU115">
        <v>0.36363636363636365</v>
      </c>
      <c r="AV115">
        <v>0.39393939393939392</v>
      </c>
      <c r="AW115">
        <v>0</v>
      </c>
      <c r="AX115">
        <v>0</v>
      </c>
      <c r="AY115">
        <v>0</v>
      </c>
      <c r="AZ115">
        <v>0</v>
      </c>
      <c r="BA115">
        <v>0</v>
      </c>
      <c r="BB115">
        <v>0</v>
      </c>
    </row>
    <row r="116" spans="1:54" x14ac:dyDescent="0.25">
      <c r="A116">
        <v>0</v>
      </c>
      <c r="B116">
        <v>0</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8.4210526315789472E-2</v>
      </c>
      <c r="AR116">
        <v>9.4736842105263161E-2</v>
      </c>
      <c r="AS116">
        <v>0.10526315789473684</v>
      </c>
      <c r="AT116">
        <v>0.18947368421052632</v>
      </c>
      <c r="AU116">
        <v>0.27368421052631581</v>
      </c>
      <c r="AV116">
        <v>0.36842105263157893</v>
      </c>
      <c r="AW116">
        <v>0.22727272727272727</v>
      </c>
      <c r="AX116">
        <v>0.27272727272727271</v>
      </c>
      <c r="AY116">
        <v>0.27272727272727271</v>
      </c>
      <c r="AZ116">
        <v>0.51136363636363635</v>
      </c>
      <c r="BA116">
        <v>0</v>
      </c>
      <c r="BB116">
        <v>0</v>
      </c>
    </row>
    <row r="117" spans="1:54" x14ac:dyDescent="0.25">
      <c r="A117">
        <v>0</v>
      </c>
      <c r="B117">
        <v>0</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v>
      </c>
      <c r="AO117">
        <v>0</v>
      </c>
      <c r="AP117">
        <v>0</v>
      </c>
      <c r="AQ117">
        <v>0.135678391959799</v>
      </c>
      <c r="AR117">
        <v>0.11055276381909548</v>
      </c>
      <c r="AS117">
        <v>0.12626262626262627</v>
      </c>
      <c r="AT117">
        <v>0.25252525252525254</v>
      </c>
      <c r="AU117">
        <v>0.34343434343434343</v>
      </c>
      <c r="AV117">
        <v>0.36868686868686867</v>
      </c>
      <c r="AW117">
        <v>0.17460317460317459</v>
      </c>
      <c r="AX117">
        <v>0.40211640211640209</v>
      </c>
      <c r="AY117">
        <v>0.2857142857142857</v>
      </c>
      <c r="AZ117">
        <v>0.47619047619047616</v>
      </c>
      <c r="BA117">
        <v>0</v>
      </c>
      <c r="BB117">
        <v>0</v>
      </c>
    </row>
    <row r="118" spans="1:54" x14ac:dyDescent="0.25">
      <c r="A118">
        <v>0</v>
      </c>
      <c r="B118">
        <v>0</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c r="AM118">
        <v>0</v>
      </c>
      <c r="AN118">
        <v>0</v>
      </c>
      <c r="AO118">
        <v>0</v>
      </c>
      <c r="AP118">
        <v>0</v>
      </c>
      <c r="AQ118">
        <v>0.20895522388059701</v>
      </c>
      <c r="AR118">
        <v>0.13432835820895522</v>
      </c>
      <c r="AS118">
        <v>0.16417910447761194</v>
      </c>
      <c r="AT118">
        <v>0.26865671641791045</v>
      </c>
      <c r="AU118">
        <v>0.43283582089552236</v>
      </c>
      <c r="AV118">
        <v>0.22388059701492538</v>
      </c>
      <c r="AW118">
        <v>0.19696969696969696</v>
      </c>
      <c r="AX118">
        <v>0.37878787878787878</v>
      </c>
      <c r="AY118">
        <v>0.22727272727272727</v>
      </c>
      <c r="AZ118">
        <v>0.33333333333333331</v>
      </c>
      <c r="BA118">
        <v>0</v>
      </c>
      <c r="BB118">
        <v>0</v>
      </c>
    </row>
    <row r="119" spans="1:54" x14ac:dyDescent="0.25">
      <c r="A119">
        <v>0</v>
      </c>
      <c r="B119">
        <v>0</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c r="AN119">
        <v>0</v>
      </c>
      <c r="AO119">
        <v>0</v>
      </c>
      <c r="AP119">
        <v>0</v>
      </c>
      <c r="AQ119">
        <v>0.22413793103448276</v>
      </c>
      <c r="AR119">
        <v>0.22413793103448276</v>
      </c>
      <c r="AS119">
        <v>0.17241379310344829</v>
      </c>
      <c r="AT119">
        <v>0.27586206896551724</v>
      </c>
      <c r="AU119">
        <v>0.34482758620689657</v>
      </c>
      <c r="AV119">
        <v>0.34482758620689657</v>
      </c>
      <c r="AW119">
        <v>0.20689655172413793</v>
      </c>
      <c r="AX119">
        <v>0.39655172413793105</v>
      </c>
      <c r="AY119">
        <v>0.31034482758620691</v>
      </c>
      <c r="AZ119">
        <v>0.5</v>
      </c>
      <c r="BA119">
        <v>0</v>
      </c>
      <c r="BB119">
        <v>0</v>
      </c>
    </row>
    <row r="120" spans="1:54" x14ac:dyDescent="0.25">
      <c r="A120">
        <v>0</v>
      </c>
      <c r="B120">
        <v>0</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c r="AN120">
        <v>0</v>
      </c>
      <c r="AO120">
        <v>0</v>
      </c>
      <c r="AP120">
        <v>0</v>
      </c>
      <c r="AQ120">
        <v>0.25</v>
      </c>
      <c r="AR120">
        <v>0.16666666666666666</v>
      </c>
      <c r="AS120">
        <v>0.27027027027027029</v>
      </c>
      <c r="AT120">
        <v>0.35135135135135137</v>
      </c>
      <c r="AU120">
        <v>0.27027027027027029</v>
      </c>
      <c r="AV120">
        <v>0.27027027027027029</v>
      </c>
      <c r="AW120">
        <v>0.1388888888888889</v>
      </c>
      <c r="AX120">
        <v>0.44444444444444442</v>
      </c>
      <c r="AY120">
        <v>0.16666666666666666</v>
      </c>
      <c r="AZ120">
        <v>0.3611111111111111</v>
      </c>
      <c r="BA120">
        <v>0</v>
      </c>
      <c r="BB120">
        <v>0</v>
      </c>
    </row>
    <row r="121" spans="1:54" x14ac:dyDescent="0.25">
      <c r="A121">
        <v>0</v>
      </c>
      <c r="B121">
        <v>0</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c r="AN121">
        <v>0</v>
      </c>
      <c r="AO121">
        <v>0</v>
      </c>
      <c r="AP121">
        <v>0</v>
      </c>
      <c r="AQ121">
        <v>0.16216216216216217</v>
      </c>
      <c r="AR121">
        <v>0.21621621621621623</v>
      </c>
      <c r="AS121">
        <v>0.21621621621621623</v>
      </c>
      <c r="AT121">
        <v>0.3783783783783784</v>
      </c>
      <c r="AU121">
        <v>0.21621621621621623</v>
      </c>
      <c r="AV121">
        <v>0.29729729729729731</v>
      </c>
      <c r="AW121">
        <v>0.22222222222222221</v>
      </c>
      <c r="AX121">
        <v>0.44444444444444442</v>
      </c>
      <c r="AY121">
        <v>0.19444444444444445</v>
      </c>
      <c r="AZ121">
        <v>0.3611111111111111</v>
      </c>
      <c r="BA121">
        <v>0</v>
      </c>
      <c r="BB121">
        <v>0</v>
      </c>
    </row>
    <row r="122" spans="1:54" x14ac:dyDescent="0.25">
      <c r="A122">
        <v>0</v>
      </c>
      <c r="B122">
        <v>0</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c r="AI122">
        <v>0</v>
      </c>
      <c r="AJ122">
        <v>0</v>
      </c>
      <c r="AK122">
        <v>0</v>
      </c>
      <c r="AL122">
        <v>0</v>
      </c>
      <c r="AM122">
        <v>0</v>
      </c>
      <c r="AN122">
        <v>0</v>
      </c>
      <c r="AO122">
        <v>0</v>
      </c>
      <c r="AP122">
        <v>0</v>
      </c>
      <c r="AQ122">
        <v>6.8965517241379309E-2</v>
      </c>
      <c r="AR122">
        <v>0.10344827586206896</v>
      </c>
      <c r="AS122">
        <v>0.10344827586206896</v>
      </c>
      <c r="AT122">
        <v>0.2413793103448276</v>
      </c>
      <c r="AU122">
        <v>0.31034482758620691</v>
      </c>
      <c r="AV122">
        <v>0.27586206896551724</v>
      </c>
      <c r="AW122">
        <v>0.13793103448275862</v>
      </c>
      <c r="AX122">
        <v>0.2413793103448276</v>
      </c>
      <c r="AY122">
        <v>0.17241379310344829</v>
      </c>
      <c r="AZ122">
        <v>0.31034482758620691</v>
      </c>
      <c r="BA122">
        <v>0</v>
      </c>
      <c r="BB122">
        <v>0</v>
      </c>
    </row>
    <row r="123" spans="1:54" x14ac:dyDescent="0.25">
      <c r="A123">
        <v>0</v>
      </c>
      <c r="B123">
        <v>0</v>
      </c>
      <c r="C123">
        <v>0</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0</v>
      </c>
      <c r="AN123">
        <v>0</v>
      </c>
      <c r="AO123">
        <v>0</v>
      </c>
      <c r="AP123">
        <v>0</v>
      </c>
      <c r="AQ123">
        <v>0</v>
      </c>
      <c r="AR123">
        <v>5.8823529411764705E-2</v>
      </c>
      <c r="AS123">
        <v>0.17647058823529413</v>
      </c>
      <c r="AT123">
        <v>0.11764705882352941</v>
      </c>
      <c r="AU123">
        <v>0.29411764705882354</v>
      </c>
      <c r="AV123">
        <v>0.41176470588235292</v>
      </c>
      <c r="AW123">
        <v>0.35294117647058826</v>
      </c>
      <c r="AX123">
        <v>0.41176470588235292</v>
      </c>
      <c r="AY123">
        <v>0.6470588235294118</v>
      </c>
      <c r="AZ123">
        <v>0.41176470588235292</v>
      </c>
      <c r="BA123">
        <v>0</v>
      </c>
      <c r="BB123">
        <v>0</v>
      </c>
    </row>
    <row r="124" spans="1:54" x14ac:dyDescent="0.25">
      <c r="A124">
        <v>0</v>
      </c>
      <c r="B124">
        <v>0</v>
      </c>
      <c r="C124">
        <v>0</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c r="AI124">
        <v>0</v>
      </c>
      <c r="AJ124">
        <v>0</v>
      </c>
      <c r="AK124">
        <v>0</v>
      </c>
      <c r="AL124">
        <v>0</v>
      </c>
      <c r="AM124">
        <v>0</v>
      </c>
      <c r="AN124">
        <v>0</v>
      </c>
      <c r="AO124">
        <v>0</v>
      </c>
      <c r="AP124">
        <v>0</v>
      </c>
      <c r="AQ124">
        <v>0.125</v>
      </c>
      <c r="AR124">
        <v>0.16666666666666666</v>
      </c>
      <c r="AS124">
        <v>0.20833333333333334</v>
      </c>
      <c r="AT124">
        <v>0.20833333333333334</v>
      </c>
      <c r="AU124">
        <v>0.33333333333333331</v>
      </c>
      <c r="AV124">
        <v>0.25</v>
      </c>
      <c r="AW124">
        <v>0.29166666666666669</v>
      </c>
      <c r="AX124">
        <v>0.20833333333333334</v>
      </c>
      <c r="AY124">
        <v>0.125</v>
      </c>
      <c r="AZ124">
        <v>0.25</v>
      </c>
      <c r="BA124">
        <v>0</v>
      </c>
      <c r="BB124">
        <v>0</v>
      </c>
    </row>
    <row r="125" spans="1:54" x14ac:dyDescent="0.25">
      <c r="A125">
        <v>0</v>
      </c>
      <c r="B125">
        <v>0</v>
      </c>
      <c r="C125">
        <v>0</v>
      </c>
      <c r="D125">
        <v>0</v>
      </c>
      <c r="E125">
        <v>0</v>
      </c>
      <c r="F125">
        <v>0</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c r="AN125">
        <v>0</v>
      </c>
      <c r="AO125">
        <v>0</v>
      </c>
      <c r="AP125">
        <v>0</v>
      </c>
      <c r="AQ125">
        <v>0.16666666666666666</v>
      </c>
      <c r="AR125">
        <v>0.22222222222222221</v>
      </c>
      <c r="AS125">
        <v>0.27777777777777779</v>
      </c>
      <c r="AT125">
        <v>0.33333333333333331</v>
      </c>
      <c r="AU125">
        <v>0.5</v>
      </c>
      <c r="AV125">
        <v>0.22222222222222221</v>
      </c>
      <c r="AW125">
        <v>5.5555555555555552E-2</v>
      </c>
      <c r="AX125">
        <v>0.5</v>
      </c>
      <c r="AY125">
        <v>0.33333333333333331</v>
      </c>
      <c r="AZ125">
        <v>0.3888888888888889</v>
      </c>
      <c r="BA125">
        <v>0</v>
      </c>
      <c r="BB125">
        <v>0</v>
      </c>
    </row>
    <row r="126" spans="1:54" x14ac:dyDescent="0.25">
      <c r="A126">
        <v>0</v>
      </c>
      <c r="B126">
        <v>0</v>
      </c>
      <c r="C126">
        <v>0</v>
      </c>
      <c r="D126">
        <v>0</v>
      </c>
      <c r="E126">
        <v>0</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0</v>
      </c>
      <c r="AJ126">
        <v>0</v>
      </c>
      <c r="AK126">
        <v>0</v>
      </c>
      <c r="AL126">
        <v>0</v>
      </c>
      <c r="AM126">
        <v>0</v>
      </c>
      <c r="AN126">
        <v>0</v>
      </c>
      <c r="AO126">
        <v>0</v>
      </c>
      <c r="AP126">
        <v>0</v>
      </c>
      <c r="AQ126">
        <v>9.0909090909090912E-2</v>
      </c>
      <c r="AR126">
        <v>0</v>
      </c>
      <c r="AS126">
        <v>4.5454545454545456E-2</v>
      </c>
      <c r="AT126">
        <v>9.0909090909090912E-2</v>
      </c>
      <c r="AU126">
        <v>0.31818181818181818</v>
      </c>
      <c r="AV126">
        <v>0.31818181818181818</v>
      </c>
      <c r="AW126">
        <v>0.18181818181818182</v>
      </c>
      <c r="AX126">
        <v>0.22727272727272727</v>
      </c>
      <c r="AY126">
        <v>0.27272727272727271</v>
      </c>
      <c r="AZ126">
        <v>0.22727272727272727</v>
      </c>
      <c r="BA126">
        <v>0</v>
      </c>
      <c r="BB126">
        <v>0</v>
      </c>
    </row>
    <row r="127" spans="1:54" x14ac:dyDescent="0.25">
      <c r="A127">
        <v>0</v>
      </c>
      <c r="B127">
        <v>0</v>
      </c>
      <c r="C127">
        <v>0</v>
      </c>
      <c r="D127">
        <v>0</v>
      </c>
      <c r="E127">
        <v>0</v>
      </c>
      <c r="F127">
        <v>0</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c r="AH127">
        <v>0</v>
      </c>
      <c r="AI127">
        <v>0</v>
      </c>
      <c r="AJ127">
        <v>0</v>
      </c>
      <c r="AK127">
        <v>0</v>
      </c>
      <c r="AL127">
        <v>0</v>
      </c>
      <c r="AM127">
        <v>0</v>
      </c>
      <c r="AN127">
        <v>0</v>
      </c>
      <c r="AO127">
        <v>0</v>
      </c>
      <c r="AP127">
        <v>0</v>
      </c>
      <c r="AQ127">
        <v>0.2</v>
      </c>
      <c r="AR127">
        <v>0.13333333333333333</v>
      </c>
      <c r="AS127">
        <v>0.2</v>
      </c>
      <c r="AT127">
        <v>0.33333333333333331</v>
      </c>
      <c r="AU127">
        <v>0.33333333333333331</v>
      </c>
      <c r="AV127">
        <v>0.2</v>
      </c>
      <c r="AW127">
        <v>0.2</v>
      </c>
      <c r="AX127">
        <v>0.4</v>
      </c>
      <c r="AY127">
        <v>0.26666666666666666</v>
      </c>
      <c r="AZ127">
        <v>0.53333333333333333</v>
      </c>
      <c r="BA127">
        <v>0</v>
      </c>
      <c r="BB127">
        <v>0</v>
      </c>
    </row>
    <row r="128" spans="1:54" x14ac:dyDescent="0.25">
      <c r="A128">
        <v>0</v>
      </c>
      <c r="B128">
        <v>0</v>
      </c>
      <c r="C128">
        <v>0</v>
      </c>
      <c r="D128">
        <v>0</v>
      </c>
      <c r="E128">
        <v>0</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0</v>
      </c>
      <c r="AO128">
        <v>0</v>
      </c>
      <c r="AP128">
        <v>0</v>
      </c>
      <c r="AQ128">
        <v>0</v>
      </c>
      <c r="AR128">
        <v>0</v>
      </c>
      <c r="AS128">
        <v>0.1875</v>
      </c>
      <c r="AT128">
        <v>0.16666666666666666</v>
      </c>
      <c r="AU128">
        <v>0.3125</v>
      </c>
      <c r="AV128">
        <v>0.29166666666666669</v>
      </c>
      <c r="AW128">
        <v>0.10416666666666667</v>
      </c>
      <c r="AX128">
        <v>0.3125</v>
      </c>
      <c r="AY128">
        <v>0.1875</v>
      </c>
      <c r="AZ128">
        <v>0.33333333333333331</v>
      </c>
      <c r="BA128">
        <v>0.46511627906976744</v>
      </c>
      <c r="BB128">
        <v>0.30232558139534882</v>
      </c>
    </row>
    <row r="129" spans="1:54" x14ac:dyDescent="0.25">
      <c r="A129">
        <v>0</v>
      </c>
      <c r="B129">
        <v>0</v>
      </c>
      <c r="C129">
        <v>0</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c r="AN129">
        <v>0</v>
      </c>
      <c r="AO129">
        <v>0</v>
      </c>
      <c r="AP129">
        <v>0</v>
      </c>
      <c r="AQ129">
        <v>0</v>
      </c>
      <c r="AR129">
        <v>0</v>
      </c>
      <c r="AS129">
        <v>4.5454545454545456E-2</v>
      </c>
      <c r="AT129">
        <v>4.5454545454545456E-2</v>
      </c>
      <c r="AU129">
        <v>0.13636363636363635</v>
      </c>
      <c r="AV129">
        <v>0.31818181818181818</v>
      </c>
      <c r="AW129">
        <v>0.18181818181818182</v>
      </c>
      <c r="AX129">
        <v>0.31818181818181818</v>
      </c>
      <c r="AY129">
        <v>0.13636363636363635</v>
      </c>
      <c r="AZ129">
        <v>0.27272727272727271</v>
      </c>
      <c r="BA129">
        <v>0.4</v>
      </c>
      <c r="BB129">
        <v>0.15</v>
      </c>
    </row>
    <row r="130" spans="1:54" x14ac:dyDescent="0.25">
      <c r="A130">
        <v>0</v>
      </c>
      <c r="B130">
        <v>0</v>
      </c>
      <c r="C130">
        <v>0</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c r="AN130">
        <v>0</v>
      </c>
      <c r="AO130">
        <v>0</v>
      </c>
      <c r="AP130">
        <v>0</v>
      </c>
      <c r="AQ130">
        <v>0</v>
      </c>
      <c r="AR130">
        <v>0</v>
      </c>
      <c r="AS130">
        <v>0.16666666666666666</v>
      </c>
      <c r="AT130">
        <v>0</v>
      </c>
      <c r="AU130">
        <v>0.16666666666666666</v>
      </c>
      <c r="AV130">
        <v>0.33333333333333331</v>
      </c>
      <c r="AW130">
        <v>0</v>
      </c>
      <c r="AX130">
        <v>0.33333333333333331</v>
      </c>
      <c r="AY130">
        <v>0</v>
      </c>
      <c r="AZ130">
        <v>0.33333333333333331</v>
      </c>
      <c r="BA130">
        <v>0.4</v>
      </c>
      <c r="BB130">
        <v>0.6</v>
      </c>
    </row>
    <row r="131" spans="1:54" x14ac:dyDescent="0.25">
      <c r="A131">
        <v>0</v>
      </c>
      <c r="B131">
        <v>0</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c r="AO131">
        <v>0</v>
      </c>
      <c r="AP131">
        <v>0</v>
      </c>
      <c r="AQ131">
        <v>0</v>
      </c>
      <c r="AR131">
        <v>0</v>
      </c>
      <c r="AS131">
        <v>0.2</v>
      </c>
      <c r="AT131">
        <v>0</v>
      </c>
      <c r="AU131">
        <v>0.1</v>
      </c>
      <c r="AV131">
        <v>0.3</v>
      </c>
      <c r="AW131">
        <v>0.1</v>
      </c>
      <c r="AX131">
        <v>0.6</v>
      </c>
      <c r="AY131">
        <v>0.3</v>
      </c>
      <c r="AZ131">
        <v>0.4</v>
      </c>
      <c r="BA131">
        <v>0.5</v>
      </c>
      <c r="BB131">
        <v>0</v>
      </c>
    </row>
    <row r="132" spans="1:54" x14ac:dyDescent="0.25">
      <c r="A132">
        <v>0</v>
      </c>
      <c r="B132">
        <v>0</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c r="AN132">
        <v>0</v>
      </c>
      <c r="AO132">
        <v>0</v>
      </c>
      <c r="AP132">
        <v>0</v>
      </c>
      <c r="AQ132">
        <v>0</v>
      </c>
      <c r="AR132">
        <v>0</v>
      </c>
      <c r="AS132">
        <v>0.16666666666666666</v>
      </c>
      <c r="AT132">
        <v>0.16666666666666666</v>
      </c>
      <c r="AU132">
        <v>0.16666666666666666</v>
      </c>
      <c r="AV132">
        <v>0.33333333333333331</v>
      </c>
      <c r="AW132">
        <v>0</v>
      </c>
      <c r="AX132">
        <v>0.5</v>
      </c>
      <c r="AY132">
        <v>0.16666666666666666</v>
      </c>
      <c r="AZ132">
        <v>0.16666666666666666</v>
      </c>
      <c r="BA132">
        <v>0.33333333333333331</v>
      </c>
      <c r="BB132">
        <v>0.16666666666666666</v>
      </c>
    </row>
    <row r="133" spans="1:54" x14ac:dyDescent="0.25">
      <c r="A133">
        <v>0</v>
      </c>
      <c r="B133">
        <v>0</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c r="AN133">
        <v>0</v>
      </c>
      <c r="AO133">
        <v>0</v>
      </c>
      <c r="AP133">
        <v>0</v>
      </c>
      <c r="AQ133">
        <v>0</v>
      </c>
      <c r="AR133">
        <v>0</v>
      </c>
      <c r="AS133">
        <v>0.1111111111111111</v>
      </c>
      <c r="AT133">
        <v>0</v>
      </c>
      <c r="AU133">
        <v>0.22222222222222221</v>
      </c>
      <c r="AV133">
        <v>0.22222222222222221</v>
      </c>
      <c r="AW133">
        <v>0.22222222222222221</v>
      </c>
      <c r="AX133">
        <v>0.33333333333333331</v>
      </c>
      <c r="AY133">
        <v>0.22222222222222221</v>
      </c>
      <c r="AZ133">
        <v>0.33333333333333331</v>
      </c>
      <c r="BA133">
        <v>0.33333333333333331</v>
      </c>
      <c r="BB133">
        <v>0.22222222222222221</v>
      </c>
    </row>
    <row r="134" spans="1:54" x14ac:dyDescent="0.25">
      <c r="A134">
        <v>0</v>
      </c>
      <c r="B134">
        <v>0</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c r="AO134">
        <v>0</v>
      </c>
      <c r="AP134">
        <v>0</v>
      </c>
      <c r="AQ134">
        <v>0</v>
      </c>
      <c r="AR134">
        <v>0</v>
      </c>
      <c r="AS134">
        <v>0</v>
      </c>
      <c r="AT134">
        <v>0</v>
      </c>
      <c r="AU134">
        <v>0</v>
      </c>
      <c r="AV134">
        <v>0</v>
      </c>
      <c r="AW134">
        <v>0</v>
      </c>
      <c r="AX134">
        <v>0</v>
      </c>
      <c r="AY134">
        <v>0</v>
      </c>
      <c r="AZ134">
        <v>0</v>
      </c>
      <c r="BA134">
        <v>0.33333333333333331</v>
      </c>
      <c r="BB134">
        <v>0.33333333333333331</v>
      </c>
    </row>
    <row r="135" spans="1:54" x14ac:dyDescent="0.25">
      <c r="A135">
        <v>0</v>
      </c>
      <c r="B135">
        <v>0</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c r="AN135">
        <v>0</v>
      </c>
      <c r="AO135">
        <v>0</v>
      </c>
      <c r="AP135">
        <v>0</v>
      </c>
      <c r="AQ135">
        <v>0</v>
      </c>
      <c r="AR135">
        <v>0</v>
      </c>
      <c r="AS135">
        <v>0</v>
      </c>
      <c r="AT135">
        <v>0</v>
      </c>
      <c r="AU135">
        <v>0</v>
      </c>
      <c r="AV135">
        <v>0</v>
      </c>
      <c r="AW135">
        <v>0</v>
      </c>
      <c r="AX135">
        <v>0</v>
      </c>
      <c r="AY135">
        <v>0</v>
      </c>
      <c r="AZ135">
        <v>0</v>
      </c>
      <c r="BA135">
        <v>0</v>
      </c>
      <c r="BB135">
        <v>0</v>
      </c>
    </row>
    <row r="138" spans="1:54" x14ac:dyDescent="0.25">
      <c r="A138" s="1" t="s">
        <v>68</v>
      </c>
    </row>
    <row r="139" spans="1:54" x14ac:dyDescent="0.25">
      <c r="A139" s="7">
        <v>0</v>
      </c>
      <c r="B139" s="7">
        <v>0</v>
      </c>
      <c r="C139" s="7">
        <v>0</v>
      </c>
      <c r="D139" s="7">
        <v>0</v>
      </c>
      <c r="E139" s="7">
        <v>0</v>
      </c>
      <c r="F139" s="7">
        <v>0</v>
      </c>
      <c r="G139" s="7">
        <v>0</v>
      </c>
      <c r="H139" s="7">
        <v>0</v>
      </c>
      <c r="I139" s="7">
        <v>0</v>
      </c>
      <c r="J139" s="7">
        <v>0</v>
      </c>
      <c r="K139" s="7">
        <v>0</v>
      </c>
      <c r="L139" s="7">
        <v>0</v>
      </c>
      <c r="M139" s="7">
        <v>0</v>
      </c>
      <c r="N139" s="7">
        <v>0</v>
      </c>
      <c r="O139" s="7">
        <v>0</v>
      </c>
      <c r="P139" s="7">
        <v>0</v>
      </c>
      <c r="Q139" s="7">
        <v>0</v>
      </c>
      <c r="R139" s="7">
        <v>0</v>
      </c>
      <c r="S139" s="7">
        <v>0</v>
      </c>
      <c r="T139" s="7">
        <v>0</v>
      </c>
      <c r="U139" s="7">
        <v>0</v>
      </c>
      <c r="V139" s="7">
        <v>0</v>
      </c>
      <c r="W139" s="7">
        <v>0</v>
      </c>
      <c r="X139" s="7">
        <v>0</v>
      </c>
      <c r="Y139" s="7">
        <v>0</v>
      </c>
      <c r="Z139" s="7">
        <v>0</v>
      </c>
      <c r="AA139" s="7">
        <v>0</v>
      </c>
      <c r="AB139" s="7">
        <v>0</v>
      </c>
      <c r="AC139" s="7">
        <v>0</v>
      </c>
      <c r="AD139" s="7">
        <v>0</v>
      </c>
      <c r="AE139" s="7">
        <v>0</v>
      </c>
      <c r="AF139" s="7">
        <v>0</v>
      </c>
      <c r="AG139" s="7">
        <v>0</v>
      </c>
      <c r="AH139" s="7">
        <v>0</v>
      </c>
      <c r="AI139" s="7">
        <v>0</v>
      </c>
      <c r="AJ139" s="7">
        <v>0</v>
      </c>
      <c r="AK139" s="7">
        <v>0</v>
      </c>
      <c r="AL139" s="7">
        <v>0</v>
      </c>
      <c r="AM139" s="7">
        <v>0</v>
      </c>
      <c r="AN139" s="7">
        <v>0</v>
      </c>
      <c r="AO139" s="7">
        <v>0</v>
      </c>
      <c r="AP139" s="7">
        <v>0</v>
      </c>
      <c r="AQ139" s="7">
        <v>0</v>
      </c>
      <c r="AR139" s="7">
        <v>0</v>
      </c>
      <c r="AS139" s="7">
        <v>0</v>
      </c>
      <c r="AT139" s="7">
        <v>0</v>
      </c>
      <c r="AU139" s="7">
        <v>0</v>
      </c>
      <c r="AV139" s="7">
        <v>0</v>
      </c>
      <c r="AW139" s="7">
        <v>0</v>
      </c>
      <c r="AX139" s="7">
        <v>0</v>
      </c>
      <c r="AY139" s="7">
        <v>0</v>
      </c>
      <c r="AZ139" s="7">
        <v>0</v>
      </c>
      <c r="BA139" s="7">
        <v>0</v>
      </c>
      <c r="BB139" s="7">
        <v>0</v>
      </c>
    </row>
    <row r="140" spans="1:54" x14ac:dyDescent="0.25">
      <c r="A140" s="7">
        <v>0</v>
      </c>
      <c r="B140" s="7">
        <v>0</v>
      </c>
      <c r="C140" s="7">
        <v>0</v>
      </c>
      <c r="D140" s="7">
        <v>0</v>
      </c>
      <c r="E140" s="7">
        <v>0</v>
      </c>
      <c r="F140" s="7">
        <v>0</v>
      </c>
      <c r="G140" s="7">
        <v>0</v>
      </c>
      <c r="H140" s="7">
        <v>0</v>
      </c>
      <c r="I140" s="7">
        <v>0</v>
      </c>
      <c r="J140" s="7">
        <v>0</v>
      </c>
      <c r="K140" s="7">
        <v>0</v>
      </c>
      <c r="L140" s="7">
        <v>0</v>
      </c>
      <c r="M140" s="7">
        <v>0</v>
      </c>
      <c r="N140" s="7">
        <v>0</v>
      </c>
      <c r="O140" s="7">
        <v>0</v>
      </c>
      <c r="P140" s="7">
        <v>0</v>
      </c>
      <c r="Q140" s="7">
        <v>0</v>
      </c>
      <c r="R140" s="7">
        <v>0</v>
      </c>
      <c r="S140" s="7">
        <v>0</v>
      </c>
      <c r="T140" s="7">
        <v>0</v>
      </c>
      <c r="U140" s="7">
        <v>0</v>
      </c>
      <c r="V140" s="7">
        <v>0</v>
      </c>
      <c r="W140" s="7">
        <v>0</v>
      </c>
      <c r="X140" s="7">
        <v>0</v>
      </c>
      <c r="Y140" s="7">
        <v>0</v>
      </c>
      <c r="Z140" s="7">
        <v>0</v>
      </c>
      <c r="AA140" s="7">
        <v>0</v>
      </c>
      <c r="AB140" s="7">
        <v>0</v>
      </c>
      <c r="AC140" s="7">
        <v>0</v>
      </c>
      <c r="AD140" s="7">
        <v>0</v>
      </c>
      <c r="AE140" s="7">
        <v>0</v>
      </c>
      <c r="AF140" s="7">
        <v>0</v>
      </c>
      <c r="AG140" s="7">
        <v>0</v>
      </c>
      <c r="AH140" s="7">
        <v>0</v>
      </c>
      <c r="AI140" s="7">
        <v>0</v>
      </c>
      <c r="AJ140" s="7">
        <v>0</v>
      </c>
      <c r="AK140" s="7">
        <v>0</v>
      </c>
      <c r="AL140" s="7">
        <v>0</v>
      </c>
      <c r="AM140" s="7">
        <v>0</v>
      </c>
      <c r="AN140" s="7">
        <v>0</v>
      </c>
      <c r="AO140" s="7">
        <v>0</v>
      </c>
      <c r="AP140" s="7">
        <v>0</v>
      </c>
      <c r="AQ140" s="7">
        <v>0</v>
      </c>
      <c r="AR140" s="7">
        <v>0</v>
      </c>
      <c r="AS140" s="7">
        <v>0</v>
      </c>
      <c r="AT140" s="7">
        <v>0</v>
      </c>
      <c r="AU140" s="7">
        <v>0</v>
      </c>
      <c r="AV140" s="7">
        <v>0</v>
      </c>
      <c r="AW140" s="7">
        <v>0</v>
      </c>
      <c r="AX140" s="7">
        <v>0</v>
      </c>
      <c r="AY140" s="7">
        <v>0</v>
      </c>
      <c r="AZ140" s="7">
        <v>0</v>
      </c>
      <c r="BA140" s="7">
        <v>0</v>
      </c>
      <c r="BB140" s="7">
        <v>0</v>
      </c>
    </row>
    <row r="141" spans="1:54" x14ac:dyDescent="0.25">
      <c r="A141" s="7">
        <v>0</v>
      </c>
      <c r="B141" s="7">
        <v>0</v>
      </c>
      <c r="C141" s="7">
        <v>0</v>
      </c>
      <c r="D141" s="7">
        <v>0</v>
      </c>
      <c r="E141" s="7">
        <v>0</v>
      </c>
      <c r="F141" s="7">
        <v>0</v>
      </c>
      <c r="G141" s="7">
        <v>0</v>
      </c>
      <c r="H141" s="7">
        <v>0</v>
      </c>
      <c r="I141" s="7">
        <v>0</v>
      </c>
      <c r="J141" s="7">
        <v>0</v>
      </c>
      <c r="K141" s="7">
        <v>0</v>
      </c>
      <c r="L141" s="7">
        <v>0</v>
      </c>
      <c r="M141" s="7">
        <v>0</v>
      </c>
      <c r="N141" s="7">
        <v>0</v>
      </c>
      <c r="O141" s="7">
        <v>0</v>
      </c>
      <c r="P141" s="7">
        <v>0</v>
      </c>
      <c r="Q141" s="7">
        <v>0</v>
      </c>
      <c r="R141" s="7">
        <v>0</v>
      </c>
      <c r="S141" s="7">
        <v>0</v>
      </c>
      <c r="T141" s="7">
        <v>0</v>
      </c>
      <c r="U141" s="7">
        <v>0</v>
      </c>
      <c r="V141" s="7">
        <v>0</v>
      </c>
      <c r="W141" s="7">
        <v>0</v>
      </c>
      <c r="X141" s="7">
        <v>0</v>
      </c>
      <c r="Y141" s="7">
        <v>0</v>
      </c>
      <c r="Z141" s="7">
        <v>0</v>
      </c>
      <c r="AA141" s="7">
        <v>0</v>
      </c>
      <c r="AB141" s="7">
        <v>0</v>
      </c>
      <c r="AC141" s="7">
        <v>0</v>
      </c>
      <c r="AD141" s="7">
        <v>0</v>
      </c>
      <c r="AE141" s="7">
        <v>0</v>
      </c>
      <c r="AF141" s="7">
        <v>0</v>
      </c>
      <c r="AG141" s="7">
        <v>0</v>
      </c>
      <c r="AH141" s="7">
        <v>0</v>
      </c>
      <c r="AI141" s="7">
        <v>0</v>
      </c>
      <c r="AJ141" s="7">
        <v>0</v>
      </c>
      <c r="AK141" s="7">
        <v>0</v>
      </c>
      <c r="AL141" s="7">
        <v>0</v>
      </c>
      <c r="AM141" s="7">
        <v>0</v>
      </c>
      <c r="AN141" s="7">
        <v>0</v>
      </c>
      <c r="AO141" s="7">
        <v>0</v>
      </c>
      <c r="AP141" s="7">
        <v>0</v>
      </c>
      <c r="AQ141" s="7">
        <v>0</v>
      </c>
      <c r="AR141" s="7">
        <v>0</v>
      </c>
      <c r="AS141" s="7">
        <v>0</v>
      </c>
      <c r="AT141" s="7">
        <v>0</v>
      </c>
      <c r="AU141" s="7">
        <v>0</v>
      </c>
      <c r="AV141" s="7">
        <v>0</v>
      </c>
      <c r="AW141" s="7">
        <v>0</v>
      </c>
      <c r="AX141" s="7">
        <v>0</v>
      </c>
      <c r="AY141" s="7">
        <v>0</v>
      </c>
      <c r="AZ141" s="7">
        <v>0</v>
      </c>
      <c r="BA141" s="7">
        <v>0</v>
      </c>
      <c r="BB141" s="7">
        <v>0</v>
      </c>
    </row>
    <row r="142" spans="1:54" x14ac:dyDescent="0.25">
      <c r="A142" s="7">
        <v>0</v>
      </c>
      <c r="B142" s="7">
        <v>0</v>
      </c>
      <c r="C142" s="7">
        <v>0</v>
      </c>
      <c r="D142" s="7">
        <v>0</v>
      </c>
      <c r="E142" s="7">
        <v>0</v>
      </c>
      <c r="F142" s="7">
        <v>0</v>
      </c>
      <c r="G142" s="7">
        <v>0</v>
      </c>
      <c r="H142" s="7">
        <v>0</v>
      </c>
      <c r="I142" s="7">
        <v>0</v>
      </c>
      <c r="J142" s="7">
        <v>0</v>
      </c>
      <c r="K142" s="7">
        <v>0</v>
      </c>
      <c r="L142" s="7">
        <v>0</v>
      </c>
      <c r="M142" s="7">
        <v>0</v>
      </c>
      <c r="N142" s="7">
        <v>0</v>
      </c>
      <c r="O142" s="7">
        <v>0</v>
      </c>
      <c r="P142" s="7">
        <v>0</v>
      </c>
      <c r="Q142" s="7">
        <v>0</v>
      </c>
      <c r="R142" s="7">
        <v>0</v>
      </c>
      <c r="S142" s="7">
        <v>0</v>
      </c>
      <c r="T142" s="7">
        <v>0</v>
      </c>
      <c r="U142" s="7">
        <v>0</v>
      </c>
      <c r="V142" s="7">
        <v>0</v>
      </c>
      <c r="W142" s="7">
        <v>0</v>
      </c>
      <c r="X142" s="7">
        <v>0</v>
      </c>
      <c r="Y142" s="7">
        <v>0</v>
      </c>
      <c r="Z142" s="7">
        <v>0</v>
      </c>
      <c r="AA142" s="7">
        <v>0</v>
      </c>
      <c r="AB142" s="7">
        <v>0</v>
      </c>
      <c r="AC142" s="7">
        <v>0</v>
      </c>
      <c r="AD142" s="7">
        <v>0</v>
      </c>
      <c r="AE142" s="7">
        <v>0</v>
      </c>
      <c r="AF142" s="7">
        <v>0</v>
      </c>
      <c r="AG142" s="7">
        <v>0</v>
      </c>
      <c r="AH142" s="7">
        <v>0</v>
      </c>
      <c r="AI142" s="7">
        <v>0</v>
      </c>
      <c r="AJ142" s="7">
        <v>0</v>
      </c>
      <c r="AK142" s="7">
        <v>0</v>
      </c>
      <c r="AL142" s="7">
        <v>0</v>
      </c>
      <c r="AM142" s="7">
        <v>0</v>
      </c>
      <c r="AN142" s="7">
        <v>0</v>
      </c>
      <c r="AO142" s="7">
        <v>0</v>
      </c>
      <c r="AP142" s="7">
        <v>0</v>
      </c>
      <c r="AQ142" s="7">
        <v>0</v>
      </c>
      <c r="AR142" s="7">
        <v>0</v>
      </c>
      <c r="AS142" s="7">
        <v>0</v>
      </c>
      <c r="AT142" s="7">
        <v>0</v>
      </c>
      <c r="AU142" s="7">
        <v>0</v>
      </c>
      <c r="AV142" s="7">
        <v>0</v>
      </c>
      <c r="AW142" s="7">
        <v>0</v>
      </c>
      <c r="AX142" s="7">
        <v>0</v>
      </c>
      <c r="AY142" s="7">
        <v>0</v>
      </c>
      <c r="AZ142" s="7">
        <v>0</v>
      </c>
      <c r="BA142" s="7">
        <v>0</v>
      </c>
      <c r="BB142" s="7">
        <v>0</v>
      </c>
    </row>
    <row r="143" spans="1:54" x14ac:dyDescent="0.25">
      <c r="A143" s="7">
        <v>0</v>
      </c>
      <c r="B143" s="7">
        <v>0</v>
      </c>
      <c r="C143" s="7">
        <v>0</v>
      </c>
      <c r="D143" s="7">
        <v>0</v>
      </c>
      <c r="E143" s="7">
        <v>0</v>
      </c>
      <c r="F143" s="7">
        <v>0</v>
      </c>
      <c r="G143" s="7">
        <v>0</v>
      </c>
      <c r="H143" s="7">
        <v>0</v>
      </c>
      <c r="I143" s="7">
        <v>0</v>
      </c>
      <c r="J143" s="7">
        <v>0</v>
      </c>
      <c r="K143" s="7">
        <v>0</v>
      </c>
      <c r="L143" s="7">
        <v>0</v>
      </c>
      <c r="M143" s="7">
        <v>0</v>
      </c>
      <c r="N143" s="7">
        <v>0</v>
      </c>
      <c r="O143" s="7">
        <v>0</v>
      </c>
      <c r="P143" s="7">
        <v>0</v>
      </c>
      <c r="Q143" s="7">
        <v>0</v>
      </c>
      <c r="R143" s="7">
        <v>0</v>
      </c>
      <c r="S143" s="7">
        <v>0</v>
      </c>
      <c r="T143" s="7">
        <v>0</v>
      </c>
      <c r="U143" s="7">
        <v>0</v>
      </c>
      <c r="V143" s="7">
        <v>0</v>
      </c>
      <c r="W143" s="7">
        <v>0</v>
      </c>
      <c r="X143" s="7">
        <v>0</v>
      </c>
      <c r="Y143" s="7">
        <v>0</v>
      </c>
      <c r="Z143" s="7">
        <v>0</v>
      </c>
      <c r="AA143" s="7">
        <v>0</v>
      </c>
      <c r="AB143" s="7">
        <v>0</v>
      </c>
      <c r="AC143" s="7">
        <v>0</v>
      </c>
      <c r="AD143" s="7">
        <v>0</v>
      </c>
      <c r="AE143" s="7">
        <v>0</v>
      </c>
      <c r="AF143" s="7">
        <v>0</v>
      </c>
      <c r="AG143" s="7">
        <v>0</v>
      </c>
      <c r="AH143" s="7">
        <v>0</v>
      </c>
      <c r="AI143" s="7">
        <v>0</v>
      </c>
      <c r="AJ143" s="7">
        <v>0</v>
      </c>
      <c r="AK143" s="7">
        <v>0</v>
      </c>
      <c r="AL143" s="7">
        <v>0</v>
      </c>
      <c r="AM143" s="7">
        <v>0</v>
      </c>
      <c r="AN143" s="7">
        <v>0</v>
      </c>
      <c r="AO143" s="7">
        <v>0</v>
      </c>
      <c r="AP143" s="7">
        <v>0</v>
      </c>
      <c r="AQ143" s="7">
        <v>0</v>
      </c>
      <c r="AR143" s="7">
        <v>0</v>
      </c>
      <c r="AS143" s="7">
        <v>0</v>
      </c>
      <c r="AT143" s="7">
        <v>0</v>
      </c>
      <c r="AU143" s="7">
        <v>0</v>
      </c>
      <c r="AV143" s="7">
        <v>0</v>
      </c>
      <c r="AW143" s="7">
        <v>0</v>
      </c>
      <c r="AX143" s="7">
        <v>0</v>
      </c>
      <c r="AY143" s="7">
        <v>0</v>
      </c>
      <c r="AZ143" s="7">
        <v>0</v>
      </c>
      <c r="BA143" s="7">
        <v>0</v>
      </c>
      <c r="BB143" s="7">
        <v>0</v>
      </c>
    </row>
    <row r="144" spans="1:54" x14ac:dyDescent="0.25">
      <c r="A144" s="7">
        <v>0</v>
      </c>
      <c r="B144" s="7">
        <v>0</v>
      </c>
      <c r="C144" s="7">
        <v>0</v>
      </c>
      <c r="D144" s="7">
        <v>0</v>
      </c>
      <c r="E144" s="7">
        <v>0</v>
      </c>
      <c r="F144" s="7">
        <v>0</v>
      </c>
      <c r="G144" s="7">
        <v>0</v>
      </c>
      <c r="H144" s="7">
        <v>0</v>
      </c>
      <c r="I144" s="7">
        <v>0</v>
      </c>
      <c r="J144" s="7">
        <v>0</v>
      </c>
      <c r="K144" s="7">
        <v>0</v>
      </c>
      <c r="L144" s="7">
        <v>0</v>
      </c>
      <c r="M144" s="7">
        <v>0</v>
      </c>
      <c r="N144" s="7">
        <v>0</v>
      </c>
      <c r="O144" s="7">
        <v>0</v>
      </c>
      <c r="P144" s="7">
        <v>0</v>
      </c>
      <c r="Q144" s="7">
        <v>0</v>
      </c>
      <c r="R144" s="7">
        <v>0</v>
      </c>
      <c r="S144" s="7">
        <v>0</v>
      </c>
      <c r="T144" s="7">
        <v>0</v>
      </c>
      <c r="U144" s="7">
        <v>0</v>
      </c>
      <c r="V144" s="7">
        <v>0</v>
      </c>
      <c r="W144" s="7">
        <v>0</v>
      </c>
      <c r="X144" s="7">
        <v>0</v>
      </c>
      <c r="Y144" s="7">
        <v>0</v>
      </c>
      <c r="Z144" s="7">
        <v>0</v>
      </c>
      <c r="AA144" s="7">
        <v>0</v>
      </c>
      <c r="AB144" s="7">
        <v>0</v>
      </c>
      <c r="AC144" s="7">
        <v>0</v>
      </c>
      <c r="AD144" s="7">
        <v>0</v>
      </c>
      <c r="AE144" s="7">
        <v>0</v>
      </c>
      <c r="AF144" s="7">
        <v>0</v>
      </c>
      <c r="AG144" s="7">
        <v>0</v>
      </c>
      <c r="AH144" s="7">
        <v>0</v>
      </c>
      <c r="AI144" s="7">
        <v>0</v>
      </c>
      <c r="AJ144" s="7">
        <v>0</v>
      </c>
      <c r="AK144" s="7">
        <v>0</v>
      </c>
      <c r="AL144" s="7">
        <v>0</v>
      </c>
      <c r="AM144" s="7">
        <v>0</v>
      </c>
      <c r="AN144" s="7">
        <v>0</v>
      </c>
      <c r="AO144" s="7">
        <v>0</v>
      </c>
      <c r="AP144" s="7">
        <v>0</v>
      </c>
      <c r="AQ144" s="7">
        <v>0</v>
      </c>
      <c r="AR144" s="7">
        <v>0</v>
      </c>
      <c r="AS144" s="7">
        <v>0</v>
      </c>
      <c r="AT144" s="7">
        <v>0</v>
      </c>
      <c r="AU144" s="7">
        <v>0</v>
      </c>
      <c r="AV144" s="7">
        <v>0</v>
      </c>
      <c r="AW144" s="7">
        <v>0</v>
      </c>
      <c r="AX144" s="7">
        <v>0</v>
      </c>
      <c r="AY144" s="7">
        <v>0</v>
      </c>
      <c r="AZ144" s="7">
        <v>0</v>
      </c>
      <c r="BA144" s="7">
        <v>0</v>
      </c>
      <c r="BB144" s="7">
        <v>0</v>
      </c>
    </row>
    <row r="145" spans="1:54" x14ac:dyDescent="0.25">
      <c r="A145" s="7">
        <v>0</v>
      </c>
      <c r="B145" s="7">
        <v>0</v>
      </c>
      <c r="C145" s="7">
        <v>0</v>
      </c>
      <c r="D145" s="7">
        <v>0</v>
      </c>
      <c r="E145" s="7">
        <v>0</v>
      </c>
      <c r="F145" s="7">
        <v>0</v>
      </c>
      <c r="G145" s="7">
        <v>0</v>
      </c>
      <c r="H145" s="7">
        <v>0</v>
      </c>
      <c r="I145" s="7">
        <v>0</v>
      </c>
      <c r="J145" s="7">
        <v>0</v>
      </c>
      <c r="K145" s="7">
        <v>0</v>
      </c>
      <c r="L145" s="7">
        <v>0</v>
      </c>
      <c r="M145" s="7">
        <v>0</v>
      </c>
      <c r="N145" s="7">
        <v>0</v>
      </c>
      <c r="O145" s="7">
        <v>0</v>
      </c>
      <c r="P145" s="7">
        <v>0</v>
      </c>
      <c r="Q145" s="7">
        <v>0</v>
      </c>
      <c r="R145" s="7">
        <v>0</v>
      </c>
      <c r="S145" s="7">
        <v>0</v>
      </c>
      <c r="T145" s="7">
        <v>0</v>
      </c>
      <c r="U145" s="7">
        <v>0</v>
      </c>
      <c r="V145" s="7">
        <v>0</v>
      </c>
      <c r="W145" s="7">
        <v>0</v>
      </c>
      <c r="X145" s="7">
        <v>0</v>
      </c>
      <c r="Y145" s="7">
        <v>0</v>
      </c>
      <c r="Z145" s="7">
        <v>0</v>
      </c>
      <c r="AA145" s="7">
        <v>0</v>
      </c>
      <c r="AB145" s="7">
        <v>0</v>
      </c>
      <c r="AC145" s="7">
        <v>0</v>
      </c>
      <c r="AD145" s="7">
        <v>0</v>
      </c>
      <c r="AE145" s="7">
        <v>0</v>
      </c>
      <c r="AF145" s="7">
        <v>0</v>
      </c>
      <c r="AG145" s="7">
        <v>0</v>
      </c>
      <c r="AH145" s="7">
        <v>0</v>
      </c>
      <c r="AI145" s="7">
        <v>0</v>
      </c>
      <c r="AJ145" s="7">
        <v>0</v>
      </c>
      <c r="AK145" s="7">
        <v>0</v>
      </c>
      <c r="AL145" s="7">
        <v>0</v>
      </c>
      <c r="AM145" s="7">
        <v>0</v>
      </c>
      <c r="AN145" s="7">
        <v>0</v>
      </c>
      <c r="AO145" s="7">
        <v>0</v>
      </c>
      <c r="AP145" s="7">
        <v>0</v>
      </c>
      <c r="AQ145" s="7">
        <v>0</v>
      </c>
      <c r="AR145" s="7">
        <v>0</v>
      </c>
      <c r="AS145" s="7">
        <v>0</v>
      </c>
      <c r="AT145" s="7">
        <v>0</v>
      </c>
      <c r="AU145" s="7">
        <v>0</v>
      </c>
      <c r="AV145" s="7">
        <v>0</v>
      </c>
      <c r="AW145" s="7">
        <v>0</v>
      </c>
      <c r="AX145" s="7">
        <v>0</v>
      </c>
      <c r="AY145" s="7">
        <v>0</v>
      </c>
      <c r="AZ145" s="7">
        <v>0</v>
      </c>
      <c r="BA145" s="7">
        <v>0</v>
      </c>
      <c r="BB145" s="7">
        <v>0</v>
      </c>
    </row>
    <row r="146" spans="1:54" x14ac:dyDescent="0.25">
      <c r="A146" s="7">
        <v>0</v>
      </c>
      <c r="B146" s="7">
        <v>0</v>
      </c>
      <c r="C146" s="7">
        <v>0</v>
      </c>
      <c r="D146" s="7">
        <v>0</v>
      </c>
      <c r="E146" s="7">
        <v>0</v>
      </c>
      <c r="F146" s="7">
        <v>0</v>
      </c>
      <c r="G146" s="7">
        <v>0</v>
      </c>
      <c r="H146" s="7">
        <v>0</v>
      </c>
      <c r="I146" s="7">
        <v>0</v>
      </c>
      <c r="J146" s="7">
        <v>0</v>
      </c>
      <c r="K146" s="7">
        <v>0</v>
      </c>
      <c r="L146" s="7">
        <v>0</v>
      </c>
      <c r="M146" s="7">
        <v>0</v>
      </c>
      <c r="N146" s="7">
        <v>0</v>
      </c>
      <c r="O146" s="7">
        <v>0</v>
      </c>
      <c r="P146" s="7">
        <v>0</v>
      </c>
      <c r="Q146" s="7">
        <v>0</v>
      </c>
      <c r="R146" s="7">
        <v>0</v>
      </c>
      <c r="S146" s="7">
        <v>0</v>
      </c>
      <c r="T146" s="7">
        <v>0</v>
      </c>
      <c r="U146" s="7">
        <v>0</v>
      </c>
      <c r="V146" s="7">
        <v>0</v>
      </c>
      <c r="W146" s="7">
        <v>0</v>
      </c>
      <c r="X146" s="7">
        <v>0</v>
      </c>
      <c r="Y146" s="7">
        <v>0</v>
      </c>
      <c r="Z146" s="7">
        <v>0</v>
      </c>
      <c r="AA146" s="7">
        <v>0</v>
      </c>
      <c r="AB146" s="7">
        <v>0</v>
      </c>
      <c r="AC146" s="7">
        <v>0</v>
      </c>
      <c r="AD146" s="7">
        <v>0</v>
      </c>
      <c r="AE146" s="7">
        <v>0</v>
      </c>
      <c r="AF146" s="7">
        <v>0</v>
      </c>
      <c r="AG146" s="7">
        <v>0</v>
      </c>
      <c r="AH146" s="7">
        <v>0</v>
      </c>
      <c r="AI146" s="7">
        <v>0</v>
      </c>
      <c r="AJ146" s="7">
        <v>0</v>
      </c>
      <c r="AK146" s="7">
        <v>0</v>
      </c>
      <c r="AL146" s="7">
        <v>0</v>
      </c>
      <c r="AM146" s="7">
        <v>0</v>
      </c>
      <c r="AN146" s="7">
        <v>0</v>
      </c>
      <c r="AO146" s="7">
        <v>0</v>
      </c>
      <c r="AP146" s="7">
        <v>0</v>
      </c>
      <c r="AQ146" s="7">
        <v>0</v>
      </c>
      <c r="AR146" s="7">
        <v>0</v>
      </c>
      <c r="AS146" s="7">
        <v>0</v>
      </c>
      <c r="AT146" s="7">
        <v>0</v>
      </c>
      <c r="AU146" s="7">
        <v>0</v>
      </c>
      <c r="AV146" s="7">
        <v>0</v>
      </c>
      <c r="AW146" s="7">
        <v>0</v>
      </c>
      <c r="AX146" s="7">
        <v>0</v>
      </c>
      <c r="AY146" s="7">
        <v>0</v>
      </c>
      <c r="AZ146" s="7">
        <v>0</v>
      </c>
      <c r="BA146" s="7">
        <v>0</v>
      </c>
      <c r="BB146" s="7">
        <v>0</v>
      </c>
    </row>
    <row r="147" spans="1:54" x14ac:dyDescent="0.25">
      <c r="A147" s="7">
        <v>0</v>
      </c>
      <c r="B147" s="7">
        <v>0</v>
      </c>
      <c r="C147" s="7">
        <v>0</v>
      </c>
      <c r="D147" s="7">
        <v>0</v>
      </c>
      <c r="E147" s="7">
        <v>0</v>
      </c>
      <c r="F147" s="7">
        <v>0</v>
      </c>
      <c r="G147" s="7">
        <v>0</v>
      </c>
      <c r="H147" s="7">
        <v>0</v>
      </c>
      <c r="I147" s="7">
        <v>0</v>
      </c>
      <c r="J147" s="7">
        <v>0</v>
      </c>
      <c r="K147" s="7">
        <v>0</v>
      </c>
      <c r="L147" s="7">
        <v>0</v>
      </c>
      <c r="M147" s="7">
        <v>0</v>
      </c>
      <c r="N147" s="7">
        <v>0</v>
      </c>
      <c r="O147" s="7">
        <v>2.6057719249089381E-2</v>
      </c>
      <c r="P147" s="7">
        <v>0.10282992434855702</v>
      </c>
      <c r="Q147" s="7">
        <v>6.0801344914541887E-2</v>
      </c>
      <c r="R147" s="7">
        <v>0.18380498739142617</v>
      </c>
      <c r="S147" s="7">
        <v>0.11503674392312041</v>
      </c>
      <c r="T147" s="7">
        <v>0.20972300734878463</v>
      </c>
      <c r="U147" s="7">
        <v>0.15856416054267947</v>
      </c>
      <c r="V147" s="7">
        <v>7.2639909553420007E-2</v>
      </c>
      <c r="W147" s="7">
        <v>0.89966082532504243</v>
      </c>
      <c r="X147" s="7">
        <v>0.37789711701526285</v>
      </c>
      <c r="Y147" s="7">
        <v>0</v>
      </c>
      <c r="Z147" s="7">
        <v>0</v>
      </c>
      <c r="AA147" s="7">
        <v>0</v>
      </c>
      <c r="AB147" s="7">
        <v>0</v>
      </c>
      <c r="AC147" s="7">
        <v>0</v>
      </c>
      <c r="AD147" s="7">
        <v>0</v>
      </c>
      <c r="AE147" s="7">
        <v>0</v>
      </c>
      <c r="AF147" s="7">
        <v>0</v>
      </c>
      <c r="AG147" s="7">
        <v>0</v>
      </c>
      <c r="AH147" s="7">
        <v>0</v>
      </c>
      <c r="AI147" s="7">
        <v>0</v>
      </c>
      <c r="AJ147" s="7">
        <v>0</v>
      </c>
      <c r="AK147" s="7">
        <v>0</v>
      </c>
      <c r="AL147" s="7">
        <v>0</v>
      </c>
      <c r="AM147" s="7">
        <v>0</v>
      </c>
      <c r="AN147" s="7">
        <v>0</v>
      </c>
      <c r="AO147" s="7">
        <v>0</v>
      </c>
      <c r="AP147" s="7">
        <v>0</v>
      </c>
      <c r="AQ147" s="7">
        <v>0</v>
      </c>
      <c r="AR147" s="7">
        <v>0</v>
      </c>
      <c r="AS147" s="7">
        <v>0</v>
      </c>
      <c r="AT147" s="7">
        <v>0</v>
      </c>
      <c r="AU147" s="7">
        <v>0</v>
      </c>
      <c r="AV147" s="7">
        <v>0</v>
      </c>
      <c r="AW147" s="7">
        <v>0</v>
      </c>
      <c r="AX147" s="7">
        <v>0</v>
      </c>
      <c r="AY147" s="7">
        <v>0</v>
      </c>
      <c r="AZ147" s="7">
        <v>0</v>
      </c>
      <c r="BA147" s="7">
        <v>0</v>
      </c>
      <c r="BB147" s="7">
        <v>0</v>
      </c>
    </row>
    <row r="148" spans="1:54" x14ac:dyDescent="0.25">
      <c r="A148" s="7">
        <v>0</v>
      </c>
      <c r="B148" s="7">
        <v>0</v>
      </c>
      <c r="C148" s="7">
        <v>0</v>
      </c>
      <c r="D148" s="7">
        <v>0</v>
      </c>
      <c r="E148" s="7">
        <v>0</v>
      </c>
      <c r="F148" s="7">
        <v>0</v>
      </c>
      <c r="G148" s="7">
        <v>0</v>
      </c>
      <c r="H148" s="7">
        <v>0</v>
      </c>
      <c r="I148" s="7">
        <v>0</v>
      </c>
      <c r="J148" s="7">
        <v>0</v>
      </c>
      <c r="K148" s="7">
        <v>0</v>
      </c>
      <c r="L148" s="7">
        <v>0</v>
      </c>
      <c r="M148" s="7">
        <v>0</v>
      </c>
      <c r="N148" s="7">
        <v>0</v>
      </c>
      <c r="O148" s="7">
        <v>2.0408163265306121E-2</v>
      </c>
      <c r="P148" s="7">
        <v>3.6281179138321996E-2</v>
      </c>
      <c r="Q148" s="7">
        <v>3.1746031746031744E-2</v>
      </c>
      <c r="R148" s="7">
        <v>7.2562358276643993E-2</v>
      </c>
      <c r="S148" s="7">
        <v>7.0776255707762553E-2</v>
      </c>
      <c r="T148" s="7">
        <v>0.11187214611872145</v>
      </c>
      <c r="U148" s="7">
        <v>0.11415525114155251</v>
      </c>
      <c r="V148" s="7">
        <v>5.0228310502283102E-2</v>
      </c>
      <c r="W148" s="7">
        <v>0.75570776255707761</v>
      </c>
      <c r="X148" s="7">
        <v>0.22374429223744291</v>
      </c>
      <c r="Y148" s="7">
        <v>0</v>
      </c>
      <c r="Z148" s="7">
        <v>0</v>
      </c>
      <c r="AA148" s="7">
        <v>0</v>
      </c>
      <c r="AB148" s="7">
        <v>0</v>
      </c>
      <c r="AC148" s="7">
        <v>0</v>
      </c>
      <c r="AD148" s="7">
        <v>0</v>
      </c>
      <c r="AE148" s="7">
        <v>0</v>
      </c>
      <c r="AF148" s="7">
        <v>0</v>
      </c>
      <c r="AG148" s="7">
        <v>0</v>
      </c>
      <c r="AH148" s="7">
        <v>0</v>
      </c>
      <c r="AI148" s="7">
        <v>0</v>
      </c>
      <c r="AJ148" s="7">
        <v>0</v>
      </c>
      <c r="AK148" s="7">
        <v>0</v>
      </c>
      <c r="AL148" s="7">
        <v>0</v>
      </c>
      <c r="AM148" s="7">
        <v>0</v>
      </c>
      <c r="AN148" s="7">
        <v>0</v>
      </c>
      <c r="AO148" s="7">
        <v>0</v>
      </c>
      <c r="AP148" s="7">
        <v>0</v>
      </c>
      <c r="AQ148" s="7">
        <v>0</v>
      </c>
      <c r="AR148" s="7">
        <v>0</v>
      </c>
      <c r="AS148" s="7">
        <v>0</v>
      </c>
      <c r="AT148" s="7">
        <v>0</v>
      </c>
      <c r="AU148" s="7">
        <v>0</v>
      </c>
      <c r="AV148" s="7">
        <v>0</v>
      </c>
      <c r="AW148" s="7">
        <v>0</v>
      </c>
      <c r="AX148" s="7">
        <v>0</v>
      </c>
      <c r="AY148" s="7">
        <v>0</v>
      </c>
      <c r="AZ148" s="7">
        <v>0</v>
      </c>
      <c r="BA148" s="7">
        <v>0</v>
      </c>
      <c r="BB148" s="7">
        <v>0</v>
      </c>
    </row>
    <row r="149" spans="1:54" x14ac:dyDescent="0.25">
      <c r="A149" s="7">
        <v>0</v>
      </c>
      <c r="B149" s="7">
        <v>0</v>
      </c>
      <c r="C149" s="7">
        <v>0</v>
      </c>
      <c r="D149" s="7">
        <v>0</v>
      </c>
      <c r="E149" s="7">
        <v>0</v>
      </c>
      <c r="F149" s="7">
        <v>0</v>
      </c>
      <c r="G149" s="7">
        <v>0</v>
      </c>
      <c r="H149" s="7">
        <v>0</v>
      </c>
      <c r="I149" s="7">
        <v>0</v>
      </c>
      <c r="J149" s="7">
        <v>0</v>
      </c>
      <c r="K149" s="7">
        <v>0</v>
      </c>
      <c r="L149" s="7">
        <v>0</v>
      </c>
      <c r="M149" s="7">
        <v>0</v>
      </c>
      <c r="N149" s="7">
        <v>0</v>
      </c>
      <c r="O149" s="7">
        <v>2.564102564102564E-2</v>
      </c>
      <c r="P149" s="7">
        <v>1.282051282051282E-2</v>
      </c>
      <c r="Q149" s="7">
        <v>1.2578616352201259E-2</v>
      </c>
      <c r="R149" s="7">
        <v>2.5157232704402517E-2</v>
      </c>
      <c r="S149" s="7">
        <v>3.7974683544303799E-2</v>
      </c>
      <c r="T149" s="7">
        <v>6.9620253164556958E-2</v>
      </c>
      <c r="U149" s="7">
        <v>5.0632911392405063E-2</v>
      </c>
      <c r="V149" s="7">
        <v>3.7974683544303799E-2</v>
      </c>
      <c r="W149" s="7">
        <v>0.59493670886075944</v>
      </c>
      <c r="X149" s="7">
        <v>0.12658227848101267</v>
      </c>
      <c r="Y149" s="7">
        <v>0</v>
      </c>
      <c r="Z149" s="7">
        <v>0</v>
      </c>
      <c r="AA149" s="7">
        <v>0</v>
      </c>
      <c r="AB149" s="7">
        <v>0</v>
      </c>
      <c r="AC149" s="7">
        <v>0</v>
      </c>
      <c r="AD149" s="7">
        <v>0</v>
      </c>
      <c r="AE149" s="7">
        <v>0</v>
      </c>
      <c r="AF149" s="7">
        <v>0</v>
      </c>
      <c r="AG149" s="7">
        <v>0</v>
      </c>
      <c r="AH149" s="7">
        <v>0</v>
      </c>
      <c r="AI149" s="7">
        <v>0</v>
      </c>
      <c r="AJ149" s="7">
        <v>0</v>
      </c>
      <c r="AK149" s="7">
        <v>0</v>
      </c>
      <c r="AL149" s="7">
        <v>0</v>
      </c>
      <c r="AM149" s="7">
        <v>0</v>
      </c>
      <c r="AN149" s="7">
        <v>0</v>
      </c>
      <c r="AO149" s="7">
        <v>0</v>
      </c>
      <c r="AP149" s="7">
        <v>0</v>
      </c>
      <c r="AQ149" s="7">
        <v>0</v>
      </c>
      <c r="AR149" s="7">
        <v>0</v>
      </c>
      <c r="AS149" s="7">
        <v>0</v>
      </c>
      <c r="AT149" s="7">
        <v>0</v>
      </c>
      <c r="AU149" s="7">
        <v>0</v>
      </c>
      <c r="AV149" s="7">
        <v>0</v>
      </c>
      <c r="AW149" s="7">
        <v>0</v>
      </c>
      <c r="AX149" s="7">
        <v>0</v>
      </c>
      <c r="AY149" s="7">
        <v>0</v>
      </c>
      <c r="AZ149" s="7">
        <v>0</v>
      </c>
      <c r="BA149" s="7">
        <v>0</v>
      </c>
      <c r="BB149" s="7">
        <v>0</v>
      </c>
    </row>
    <row r="150" spans="1:54" x14ac:dyDescent="0.25">
      <c r="A150" s="7">
        <v>0</v>
      </c>
      <c r="B150" s="7">
        <v>0</v>
      </c>
      <c r="C150" s="7">
        <v>0</v>
      </c>
      <c r="D150" s="7">
        <v>0</v>
      </c>
      <c r="E150" s="7">
        <v>0</v>
      </c>
      <c r="F150" s="7">
        <v>0</v>
      </c>
      <c r="G150" s="7">
        <v>0</v>
      </c>
      <c r="H150" s="7">
        <v>0</v>
      </c>
      <c r="I150" s="7">
        <v>0</v>
      </c>
      <c r="J150" s="7">
        <v>0</v>
      </c>
      <c r="K150" s="7">
        <v>0</v>
      </c>
      <c r="L150" s="7">
        <v>0</v>
      </c>
      <c r="M150" s="7">
        <v>0</v>
      </c>
      <c r="N150" s="7">
        <v>0</v>
      </c>
      <c r="O150" s="7">
        <v>0</v>
      </c>
      <c r="P150" s="7">
        <v>0</v>
      </c>
      <c r="Q150" s="7">
        <v>1.2048192771084338E-2</v>
      </c>
      <c r="R150" s="7">
        <v>2.7710843373493974E-2</v>
      </c>
      <c r="S150" s="7">
        <v>2.1686746987951807E-2</v>
      </c>
      <c r="T150" s="7">
        <v>5.4216867469879519E-2</v>
      </c>
      <c r="U150" s="7">
        <v>3.8554216867469883E-2</v>
      </c>
      <c r="V150" s="7">
        <v>2.5301204819277109E-2</v>
      </c>
      <c r="W150" s="7">
        <v>0.47710843373493977</v>
      </c>
      <c r="X150" s="7">
        <v>7.5903614457831323E-2</v>
      </c>
      <c r="Y150" s="7">
        <v>0.68836045056320405</v>
      </c>
      <c r="Z150" s="7">
        <v>0.53316645807259078</v>
      </c>
      <c r="AA150" s="7">
        <v>0</v>
      </c>
      <c r="AB150" s="7">
        <v>0</v>
      </c>
      <c r="AC150" s="7">
        <v>0</v>
      </c>
      <c r="AD150" s="7">
        <v>0</v>
      </c>
      <c r="AE150" s="7">
        <v>0</v>
      </c>
      <c r="AF150" s="7">
        <v>0</v>
      </c>
      <c r="AG150" s="7">
        <v>0</v>
      </c>
      <c r="AH150" s="7">
        <v>0</v>
      </c>
      <c r="AI150" s="7">
        <v>0</v>
      </c>
      <c r="AJ150" s="7">
        <v>0</v>
      </c>
      <c r="AK150" s="7">
        <v>0</v>
      </c>
      <c r="AL150" s="7">
        <v>0</v>
      </c>
      <c r="AM150" s="7">
        <v>0</v>
      </c>
      <c r="AN150" s="7">
        <v>0</v>
      </c>
      <c r="AO150" s="7">
        <v>0</v>
      </c>
      <c r="AP150" s="7">
        <v>0</v>
      </c>
      <c r="AQ150" s="7">
        <v>0</v>
      </c>
      <c r="AR150" s="7">
        <v>0</v>
      </c>
      <c r="AS150" s="7">
        <v>0</v>
      </c>
      <c r="AT150" s="7">
        <v>0</v>
      </c>
      <c r="AU150" s="7">
        <v>0</v>
      </c>
      <c r="AV150" s="7">
        <v>0</v>
      </c>
      <c r="AW150" s="7">
        <v>0</v>
      </c>
      <c r="AX150" s="7">
        <v>0</v>
      </c>
      <c r="AY150" s="7">
        <v>0</v>
      </c>
      <c r="AZ150" s="7">
        <v>0</v>
      </c>
      <c r="BA150" s="7">
        <v>0</v>
      </c>
      <c r="BB150" s="7">
        <v>0</v>
      </c>
    </row>
    <row r="151" spans="1:54" x14ac:dyDescent="0.25">
      <c r="A151" s="7">
        <v>0</v>
      </c>
      <c r="B151" s="7">
        <v>0</v>
      </c>
      <c r="C151" s="7">
        <v>0</v>
      </c>
      <c r="D151" s="7">
        <v>0</v>
      </c>
      <c r="E151" s="7">
        <v>0</v>
      </c>
      <c r="F151" s="7">
        <v>0</v>
      </c>
      <c r="G151" s="7">
        <v>0</v>
      </c>
      <c r="H151" s="7">
        <v>0</v>
      </c>
      <c r="I151" s="7">
        <v>0</v>
      </c>
      <c r="J151" s="7">
        <v>0</v>
      </c>
      <c r="K151" s="7">
        <v>0</v>
      </c>
      <c r="L151" s="7">
        <v>0</v>
      </c>
      <c r="M151" s="7">
        <v>0</v>
      </c>
      <c r="N151" s="7">
        <v>0</v>
      </c>
      <c r="O151" s="7">
        <v>0</v>
      </c>
      <c r="P151" s="7">
        <v>0</v>
      </c>
      <c r="Q151" s="7">
        <v>9.1743119266055051E-3</v>
      </c>
      <c r="R151" s="7">
        <v>1.834862385321101E-2</v>
      </c>
      <c r="S151" s="7">
        <v>1.8518518518518517E-2</v>
      </c>
      <c r="T151" s="7">
        <v>1.8518518518518517E-2</v>
      </c>
      <c r="U151" s="7">
        <v>9.2592592592592587E-3</v>
      </c>
      <c r="V151" s="7">
        <v>1.8518518518518517E-2</v>
      </c>
      <c r="W151" s="7">
        <v>0.22222222222222221</v>
      </c>
      <c r="X151" s="7">
        <v>3.7037037037037035E-2</v>
      </c>
      <c r="Y151" s="7">
        <v>0.41284403669724773</v>
      </c>
      <c r="Z151" s="7">
        <v>0.37614678899082571</v>
      </c>
      <c r="AA151" s="7">
        <v>0</v>
      </c>
      <c r="AB151" s="7">
        <v>0</v>
      </c>
      <c r="AC151" s="7">
        <v>0</v>
      </c>
      <c r="AD151" s="7">
        <v>0</v>
      </c>
      <c r="AE151" s="7">
        <v>0</v>
      </c>
      <c r="AF151" s="7">
        <v>0</v>
      </c>
      <c r="AG151" s="7">
        <v>0</v>
      </c>
      <c r="AH151" s="7">
        <v>0</v>
      </c>
      <c r="AI151" s="7">
        <v>0</v>
      </c>
      <c r="AJ151" s="7">
        <v>0</v>
      </c>
      <c r="AK151" s="7">
        <v>0</v>
      </c>
      <c r="AL151" s="7">
        <v>0</v>
      </c>
      <c r="AM151" s="7">
        <v>0</v>
      </c>
      <c r="AN151" s="7">
        <v>0</v>
      </c>
      <c r="AO151" s="7">
        <v>0</v>
      </c>
      <c r="AP151" s="7">
        <v>0</v>
      </c>
      <c r="AQ151" s="7">
        <v>0</v>
      </c>
      <c r="AR151" s="7">
        <v>0</v>
      </c>
      <c r="AS151" s="7">
        <v>0</v>
      </c>
      <c r="AT151" s="7">
        <v>0</v>
      </c>
      <c r="AU151" s="7">
        <v>0</v>
      </c>
      <c r="AV151" s="7">
        <v>0</v>
      </c>
      <c r="AW151" s="7">
        <v>0</v>
      </c>
      <c r="AX151" s="7">
        <v>0</v>
      </c>
      <c r="AY151" s="7">
        <v>0</v>
      </c>
      <c r="AZ151" s="7">
        <v>0</v>
      </c>
      <c r="BA151" s="7">
        <v>0</v>
      </c>
      <c r="BB151" s="7">
        <v>0</v>
      </c>
    </row>
    <row r="152" spans="1:54" x14ac:dyDescent="0.25">
      <c r="A152" s="7">
        <v>0</v>
      </c>
      <c r="B152" s="7">
        <v>0</v>
      </c>
      <c r="C152" s="7">
        <v>0</v>
      </c>
      <c r="D152" s="7">
        <v>0</v>
      </c>
      <c r="E152" s="7">
        <v>0</v>
      </c>
      <c r="F152" s="7">
        <v>0</v>
      </c>
      <c r="G152" s="7">
        <v>0</v>
      </c>
      <c r="H152" s="7">
        <v>0</v>
      </c>
      <c r="I152" s="7">
        <v>0</v>
      </c>
      <c r="J152" s="7">
        <v>0</v>
      </c>
      <c r="K152" s="7">
        <v>0</v>
      </c>
      <c r="L152" s="7">
        <v>0</v>
      </c>
      <c r="M152" s="7">
        <v>0</v>
      </c>
      <c r="N152" s="7">
        <v>0</v>
      </c>
      <c r="O152" s="7">
        <v>0</v>
      </c>
      <c r="P152" s="7">
        <v>0</v>
      </c>
      <c r="Q152" s="7">
        <v>3.5714285714285712E-2</v>
      </c>
      <c r="R152" s="7">
        <v>1.1904761904761904E-2</v>
      </c>
      <c r="S152" s="7">
        <v>2.3809523809523808E-2</v>
      </c>
      <c r="T152" s="7">
        <v>7.8431372549019607E-2</v>
      </c>
      <c r="U152" s="7">
        <v>2.9411764705882353E-2</v>
      </c>
      <c r="V152" s="7">
        <v>4.9019607843137254E-2</v>
      </c>
      <c r="W152" s="7">
        <v>0.12745098039215685</v>
      </c>
      <c r="X152" s="7">
        <v>3.9215686274509803E-2</v>
      </c>
      <c r="Y152" s="7">
        <v>0.20792079207920791</v>
      </c>
      <c r="Z152" s="7">
        <v>0.16831683168316833</v>
      </c>
      <c r="AA152" s="7">
        <v>0</v>
      </c>
      <c r="AB152" s="7">
        <v>0</v>
      </c>
      <c r="AC152" s="7">
        <v>0</v>
      </c>
      <c r="AD152" s="7">
        <v>0</v>
      </c>
      <c r="AE152" s="7">
        <v>0</v>
      </c>
      <c r="AF152" s="7">
        <v>0</v>
      </c>
      <c r="AG152" s="7">
        <v>0</v>
      </c>
      <c r="AH152" s="7">
        <v>0</v>
      </c>
      <c r="AI152" s="7">
        <v>0</v>
      </c>
      <c r="AJ152" s="7">
        <v>0</v>
      </c>
      <c r="AK152" s="7">
        <v>0</v>
      </c>
      <c r="AL152" s="7">
        <v>0</v>
      </c>
      <c r="AM152" s="7">
        <v>0</v>
      </c>
      <c r="AN152" s="7">
        <v>0</v>
      </c>
      <c r="AO152" s="7">
        <v>0</v>
      </c>
      <c r="AP152" s="7">
        <v>0</v>
      </c>
      <c r="AQ152" s="7">
        <v>0</v>
      </c>
      <c r="AR152" s="7">
        <v>0</v>
      </c>
      <c r="AS152" s="7">
        <v>0</v>
      </c>
      <c r="AT152" s="7">
        <v>0</v>
      </c>
      <c r="AU152" s="7">
        <v>0</v>
      </c>
      <c r="AV152" s="7">
        <v>0</v>
      </c>
      <c r="AW152" s="7">
        <v>0</v>
      </c>
      <c r="AX152" s="7">
        <v>0</v>
      </c>
      <c r="AY152" s="7">
        <v>0</v>
      </c>
      <c r="AZ152" s="7">
        <v>0</v>
      </c>
      <c r="BA152" s="7">
        <v>0</v>
      </c>
      <c r="BB152" s="7">
        <v>0</v>
      </c>
    </row>
    <row r="153" spans="1:54" x14ac:dyDescent="0.25">
      <c r="A153" s="7">
        <v>0</v>
      </c>
      <c r="B153" s="7">
        <v>0</v>
      </c>
      <c r="C153" s="7">
        <v>0</v>
      </c>
      <c r="D153" s="7">
        <v>0</v>
      </c>
      <c r="E153" s="7">
        <v>0</v>
      </c>
      <c r="F153" s="7">
        <v>0</v>
      </c>
      <c r="G153" s="7">
        <v>0</v>
      </c>
      <c r="H153" s="7">
        <v>0</v>
      </c>
      <c r="I153" s="7">
        <v>0</v>
      </c>
      <c r="J153" s="7">
        <v>0</v>
      </c>
      <c r="K153" s="7">
        <v>0</v>
      </c>
      <c r="L153" s="7">
        <v>0</v>
      </c>
      <c r="M153" s="7">
        <v>0</v>
      </c>
      <c r="N153" s="7">
        <v>0</v>
      </c>
      <c r="O153" s="7">
        <v>0</v>
      </c>
      <c r="P153" s="7">
        <v>0</v>
      </c>
      <c r="Q153" s="7">
        <v>0</v>
      </c>
      <c r="R153" s="7">
        <v>0</v>
      </c>
      <c r="S153" s="7">
        <v>0</v>
      </c>
      <c r="T153" s="7">
        <v>3.7709497206703912E-2</v>
      </c>
      <c r="U153" s="7">
        <v>1.5363128491620111E-2</v>
      </c>
      <c r="V153" s="7">
        <v>1.5363128491620111E-2</v>
      </c>
      <c r="W153" s="7">
        <v>7.2625698324022353E-2</v>
      </c>
      <c r="X153" s="7">
        <v>1.3966480446927373E-2</v>
      </c>
      <c r="Y153" s="7">
        <v>0.17464788732394365</v>
      </c>
      <c r="Z153" s="7">
        <v>0.15211267605633802</v>
      </c>
      <c r="AA153" s="7">
        <v>0.23816355810616929</v>
      </c>
      <c r="AB153" s="7">
        <v>0.33428981348637016</v>
      </c>
      <c r="AC153" s="7">
        <v>0.50502152080344331</v>
      </c>
      <c r="AD153" s="7">
        <v>0</v>
      </c>
      <c r="AE153" s="7">
        <v>0</v>
      </c>
      <c r="AF153" s="7">
        <v>0</v>
      </c>
      <c r="AG153" s="7">
        <v>0</v>
      </c>
      <c r="AH153" s="7">
        <v>0</v>
      </c>
      <c r="AI153" s="7">
        <v>0</v>
      </c>
      <c r="AJ153" s="7">
        <v>0</v>
      </c>
      <c r="AK153" s="7">
        <v>0</v>
      </c>
      <c r="AL153" s="7">
        <v>0</v>
      </c>
      <c r="AM153" s="7">
        <v>0</v>
      </c>
      <c r="AN153" s="7">
        <v>0</v>
      </c>
      <c r="AO153" s="7">
        <v>0</v>
      </c>
      <c r="AP153" s="7">
        <v>0</v>
      </c>
      <c r="AQ153" s="7">
        <v>0</v>
      </c>
      <c r="AR153" s="7">
        <v>0</v>
      </c>
      <c r="AS153" s="7">
        <v>0</v>
      </c>
      <c r="AT153" s="7">
        <v>0</v>
      </c>
      <c r="AU153" s="7">
        <v>0</v>
      </c>
      <c r="AV153" s="7">
        <v>0</v>
      </c>
      <c r="AW153" s="7">
        <v>0</v>
      </c>
      <c r="AX153" s="7">
        <v>0</v>
      </c>
      <c r="AY153" s="7">
        <v>0</v>
      </c>
      <c r="AZ153" s="7">
        <v>0</v>
      </c>
      <c r="BA153" s="7">
        <v>0</v>
      </c>
      <c r="BB153" s="7">
        <v>0</v>
      </c>
    </row>
    <row r="154" spans="1:54" x14ac:dyDescent="0.25">
      <c r="A154" s="7">
        <v>0</v>
      </c>
      <c r="B154" s="7">
        <v>0</v>
      </c>
      <c r="C154" s="7">
        <v>0</v>
      </c>
      <c r="D154" s="7">
        <v>0</v>
      </c>
      <c r="E154" s="7">
        <v>0</v>
      </c>
      <c r="F154" s="7">
        <v>0</v>
      </c>
      <c r="G154" s="7">
        <v>0</v>
      </c>
      <c r="H154" s="7">
        <v>0</v>
      </c>
      <c r="I154" s="7">
        <v>0</v>
      </c>
      <c r="J154" s="7">
        <v>0</v>
      </c>
      <c r="K154" s="7">
        <v>0</v>
      </c>
      <c r="L154" s="7">
        <v>0</v>
      </c>
      <c r="M154" s="7">
        <v>0</v>
      </c>
      <c r="N154" s="7">
        <v>0</v>
      </c>
      <c r="O154" s="7">
        <v>0</v>
      </c>
      <c r="P154" s="7">
        <v>0</v>
      </c>
      <c r="Q154" s="7">
        <v>0</v>
      </c>
      <c r="R154" s="7">
        <v>0</v>
      </c>
      <c r="S154" s="7">
        <v>0</v>
      </c>
      <c r="T154" s="7">
        <v>1.6E-2</v>
      </c>
      <c r="U154" s="7">
        <v>3.2000000000000001E-2</v>
      </c>
      <c r="V154" s="7">
        <v>5.6000000000000001E-2</v>
      </c>
      <c r="W154" s="7">
        <v>5.6000000000000001E-2</v>
      </c>
      <c r="X154" s="7">
        <v>0.04</v>
      </c>
      <c r="Y154" s="7">
        <v>0.11904761904761904</v>
      </c>
      <c r="Z154" s="7">
        <v>0.15079365079365079</v>
      </c>
      <c r="AA154" s="7">
        <v>0.17460317460317459</v>
      </c>
      <c r="AB154" s="7">
        <v>0.29365079365079366</v>
      </c>
      <c r="AC154" s="7">
        <v>0.46031746031746029</v>
      </c>
      <c r="AD154" s="7">
        <v>0</v>
      </c>
      <c r="AE154" s="7">
        <v>0</v>
      </c>
      <c r="AF154" s="7">
        <v>0</v>
      </c>
      <c r="AG154" s="7">
        <v>0</v>
      </c>
      <c r="AH154" s="7">
        <v>0</v>
      </c>
      <c r="AI154" s="7">
        <v>0</v>
      </c>
      <c r="AJ154" s="7">
        <v>0</v>
      </c>
      <c r="AK154" s="7">
        <v>0</v>
      </c>
      <c r="AL154" s="7">
        <v>0</v>
      </c>
      <c r="AM154" s="7">
        <v>0</v>
      </c>
      <c r="AN154" s="7">
        <v>0</v>
      </c>
      <c r="AO154" s="7">
        <v>0</v>
      </c>
      <c r="AP154" s="7">
        <v>0</v>
      </c>
      <c r="AQ154" s="7">
        <v>0</v>
      </c>
      <c r="AR154" s="7">
        <v>0</v>
      </c>
      <c r="AS154" s="7">
        <v>0</v>
      </c>
      <c r="AT154" s="7">
        <v>0</v>
      </c>
      <c r="AU154" s="7">
        <v>0</v>
      </c>
      <c r="AV154" s="7">
        <v>0</v>
      </c>
      <c r="AW154" s="7">
        <v>0</v>
      </c>
      <c r="AX154" s="7">
        <v>0</v>
      </c>
      <c r="AY154" s="7">
        <v>0</v>
      </c>
      <c r="AZ154" s="7">
        <v>0</v>
      </c>
      <c r="BA154" s="7">
        <v>0</v>
      </c>
      <c r="BB154" s="7">
        <v>0</v>
      </c>
    </row>
    <row r="155" spans="1:54" x14ac:dyDescent="0.25">
      <c r="A155" s="7">
        <v>0</v>
      </c>
      <c r="B155" s="7">
        <v>0</v>
      </c>
      <c r="C155" s="7">
        <v>0</v>
      </c>
      <c r="D155" s="7">
        <v>0</v>
      </c>
      <c r="E155" s="7">
        <v>0</v>
      </c>
      <c r="F155" s="7">
        <v>0</v>
      </c>
      <c r="G155" s="7">
        <v>0</v>
      </c>
      <c r="H155" s="7">
        <v>0</v>
      </c>
      <c r="I155" s="7">
        <v>0</v>
      </c>
      <c r="J155" s="7">
        <v>0</v>
      </c>
      <c r="K155" s="7">
        <v>0</v>
      </c>
      <c r="L155" s="7">
        <v>0</v>
      </c>
      <c r="M155" s="7">
        <v>0</v>
      </c>
      <c r="N155" s="7">
        <v>0</v>
      </c>
      <c r="O155" s="7">
        <v>0</v>
      </c>
      <c r="P155" s="7">
        <v>0</v>
      </c>
      <c r="Q155" s="7">
        <v>0</v>
      </c>
      <c r="R155" s="7">
        <v>0</v>
      </c>
      <c r="S155" s="7">
        <v>0</v>
      </c>
      <c r="T155" s="7">
        <v>3.0612244897959183E-2</v>
      </c>
      <c r="U155" s="7">
        <v>1.5306122448979591E-2</v>
      </c>
      <c r="V155" s="7">
        <v>2.5510204081632654E-2</v>
      </c>
      <c r="W155" s="7">
        <v>3.826530612244898E-2</v>
      </c>
      <c r="X155" s="7">
        <v>1.5306122448979591E-2</v>
      </c>
      <c r="Y155" s="7">
        <v>7.4468085106382975E-2</v>
      </c>
      <c r="Z155" s="7">
        <v>5.3191489361702128E-2</v>
      </c>
      <c r="AA155" s="7">
        <v>0.11538461538461539</v>
      </c>
      <c r="AB155" s="7">
        <v>0.19871794871794871</v>
      </c>
      <c r="AC155" s="7">
        <v>0.3425531914893617</v>
      </c>
      <c r="AD155" s="7">
        <v>0</v>
      </c>
      <c r="AE155" s="7">
        <v>0</v>
      </c>
      <c r="AF155" s="7">
        <v>0</v>
      </c>
      <c r="AG155" s="7">
        <v>0</v>
      </c>
      <c r="AH155" s="7">
        <v>0</v>
      </c>
      <c r="AI155" s="7">
        <v>0</v>
      </c>
      <c r="AJ155" s="7">
        <v>0</v>
      </c>
      <c r="AK155" s="7">
        <v>0</v>
      </c>
      <c r="AL155" s="7">
        <v>0</v>
      </c>
      <c r="AM155" s="7">
        <v>0</v>
      </c>
      <c r="AN155" s="7">
        <v>0</v>
      </c>
      <c r="AO155" s="7">
        <v>0</v>
      </c>
      <c r="AP155" s="7">
        <v>0</v>
      </c>
      <c r="AQ155" s="7">
        <v>0</v>
      </c>
      <c r="AR155" s="7">
        <v>0</v>
      </c>
      <c r="AS155" s="7">
        <v>0</v>
      </c>
      <c r="AT155" s="7">
        <v>0</v>
      </c>
      <c r="AU155" s="7">
        <v>0</v>
      </c>
      <c r="AV155" s="7">
        <v>0</v>
      </c>
      <c r="AW155" s="7">
        <v>0</v>
      </c>
      <c r="AX155" s="7">
        <v>0</v>
      </c>
      <c r="AY155" s="7">
        <v>0</v>
      </c>
      <c r="AZ155" s="7">
        <v>0</v>
      </c>
      <c r="BA155" s="7">
        <v>0</v>
      </c>
      <c r="BB155" s="7">
        <v>0</v>
      </c>
    </row>
    <row r="156" spans="1:54" x14ac:dyDescent="0.25">
      <c r="A156" s="7">
        <v>0</v>
      </c>
      <c r="B156" s="7">
        <v>0</v>
      </c>
      <c r="C156" s="7">
        <v>0</v>
      </c>
      <c r="D156" s="7">
        <v>0</v>
      </c>
      <c r="E156" s="7">
        <v>0</v>
      </c>
      <c r="F156" s="7">
        <v>0</v>
      </c>
      <c r="G156" s="7">
        <v>0</v>
      </c>
      <c r="H156" s="7">
        <v>0</v>
      </c>
      <c r="I156" s="7">
        <v>0</v>
      </c>
      <c r="J156" s="7">
        <v>0</v>
      </c>
      <c r="K156" s="7">
        <v>0</v>
      </c>
      <c r="L156" s="7">
        <v>0</v>
      </c>
      <c r="M156" s="7">
        <v>0</v>
      </c>
      <c r="N156" s="7">
        <v>0</v>
      </c>
      <c r="O156" s="7">
        <v>0</v>
      </c>
      <c r="P156" s="7">
        <v>0</v>
      </c>
      <c r="Q156" s="7">
        <v>0</v>
      </c>
      <c r="R156" s="7">
        <v>0</v>
      </c>
      <c r="S156" s="7">
        <v>0</v>
      </c>
      <c r="T156" s="7">
        <v>0</v>
      </c>
      <c r="U156" s="7">
        <v>0</v>
      </c>
      <c r="V156" s="7">
        <v>0</v>
      </c>
      <c r="W156" s="7">
        <v>0</v>
      </c>
      <c r="X156" s="7">
        <v>0</v>
      </c>
      <c r="Y156" s="7">
        <v>3.3297910024796318E-2</v>
      </c>
      <c r="Z156" s="7">
        <v>3.0109812256464755E-2</v>
      </c>
      <c r="AA156" s="7">
        <v>7.7442273534635883E-2</v>
      </c>
      <c r="AB156" s="7">
        <v>0.15168738898756662</v>
      </c>
      <c r="AC156" s="7">
        <v>0.26882102272727271</v>
      </c>
      <c r="AD156" s="7">
        <v>0.25908600215905003</v>
      </c>
      <c r="AE156" s="7">
        <v>0.38539042821158692</v>
      </c>
      <c r="AF156" s="7">
        <v>0.36991723641597696</v>
      </c>
      <c r="AG156" s="7">
        <v>0.41165887009715724</v>
      </c>
      <c r="AH156" s="7">
        <v>0.2925512774379273</v>
      </c>
      <c r="AI156" s="7">
        <v>0</v>
      </c>
      <c r="AJ156" s="7">
        <v>0</v>
      </c>
      <c r="AK156" s="7">
        <v>0</v>
      </c>
      <c r="AL156" s="7">
        <v>0</v>
      </c>
      <c r="AM156" s="7">
        <v>0</v>
      </c>
      <c r="AN156" s="7">
        <v>0</v>
      </c>
      <c r="AO156" s="7">
        <v>0</v>
      </c>
      <c r="AP156" s="7">
        <v>0</v>
      </c>
      <c r="AQ156" s="7">
        <v>0</v>
      </c>
      <c r="AR156" s="7">
        <v>0</v>
      </c>
      <c r="AS156" s="7">
        <v>0</v>
      </c>
      <c r="AT156" s="7">
        <v>0</v>
      </c>
      <c r="AU156" s="7">
        <v>0</v>
      </c>
      <c r="AV156" s="7">
        <v>0</v>
      </c>
      <c r="AW156" s="7">
        <v>0</v>
      </c>
      <c r="AX156" s="7">
        <v>0</v>
      </c>
      <c r="AY156" s="7">
        <v>0</v>
      </c>
      <c r="AZ156" s="7">
        <v>0</v>
      </c>
      <c r="BA156" s="7">
        <v>0</v>
      </c>
      <c r="BB156" s="7">
        <v>0</v>
      </c>
    </row>
    <row r="157" spans="1:54" x14ac:dyDescent="0.25">
      <c r="A157" s="7">
        <v>0</v>
      </c>
      <c r="B157" s="7">
        <v>0</v>
      </c>
      <c r="C157" s="7">
        <v>0</v>
      </c>
      <c r="D157" s="7">
        <v>0</v>
      </c>
      <c r="E157" s="7">
        <v>0</v>
      </c>
      <c r="F157" s="7">
        <v>0</v>
      </c>
      <c r="G157" s="7">
        <v>0</v>
      </c>
      <c r="H157" s="7">
        <v>0</v>
      </c>
      <c r="I157" s="7">
        <v>0</v>
      </c>
      <c r="J157" s="7">
        <v>0</v>
      </c>
      <c r="K157" s="7">
        <v>0</v>
      </c>
      <c r="L157" s="7">
        <v>0</v>
      </c>
      <c r="M157" s="7">
        <v>0</v>
      </c>
      <c r="N157" s="7">
        <v>0</v>
      </c>
      <c r="O157" s="7">
        <v>0</v>
      </c>
      <c r="P157" s="7">
        <v>0</v>
      </c>
      <c r="Q157" s="7">
        <v>0</v>
      </c>
      <c r="R157" s="7">
        <v>0</v>
      </c>
      <c r="S157" s="7">
        <v>0</v>
      </c>
      <c r="T157" s="7">
        <v>0</v>
      </c>
      <c r="U157" s="7">
        <v>0</v>
      </c>
      <c r="V157" s="7">
        <v>0</v>
      </c>
      <c r="W157" s="7">
        <v>0</v>
      </c>
      <c r="X157" s="7">
        <v>0</v>
      </c>
      <c r="Y157" s="7">
        <v>2.1645021645021644E-2</v>
      </c>
      <c r="Z157" s="7">
        <v>3.4632034632034632E-2</v>
      </c>
      <c r="AA157" s="7">
        <v>4.6242774566473986E-2</v>
      </c>
      <c r="AB157" s="7">
        <v>0.14884393063583815</v>
      </c>
      <c r="AC157" s="7">
        <v>0.26156069364161849</v>
      </c>
      <c r="AD157" s="7">
        <v>0.20175438596491227</v>
      </c>
      <c r="AE157" s="7">
        <v>0.29678362573099415</v>
      </c>
      <c r="AF157" s="7">
        <v>0.25292397660818716</v>
      </c>
      <c r="AG157" s="7">
        <v>0.358187134502924</v>
      </c>
      <c r="AH157" s="7">
        <v>0.27046783625730997</v>
      </c>
      <c r="AI157" s="7">
        <v>0</v>
      </c>
      <c r="AJ157" s="7">
        <v>0</v>
      </c>
      <c r="AK157" s="7">
        <v>0</v>
      </c>
      <c r="AL157" s="7">
        <v>0</v>
      </c>
      <c r="AM157" s="7">
        <v>0</v>
      </c>
      <c r="AN157" s="7">
        <v>0</v>
      </c>
      <c r="AO157" s="7">
        <v>0</v>
      </c>
      <c r="AP157" s="7">
        <v>0</v>
      </c>
      <c r="AQ157" s="7">
        <v>0</v>
      </c>
      <c r="AR157" s="7">
        <v>0</v>
      </c>
      <c r="AS157" s="7">
        <v>0</v>
      </c>
      <c r="AT157" s="7">
        <v>0</v>
      </c>
      <c r="AU157" s="7">
        <v>0</v>
      </c>
      <c r="AV157" s="7">
        <v>0</v>
      </c>
      <c r="AW157" s="7">
        <v>0</v>
      </c>
      <c r="AX157" s="7">
        <v>0</v>
      </c>
      <c r="AY157" s="7">
        <v>0</v>
      </c>
      <c r="AZ157" s="7">
        <v>0</v>
      </c>
      <c r="BA157" s="7">
        <v>0</v>
      </c>
      <c r="BB157" s="7">
        <v>0</v>
      </c>
    </row>
    <row r="158" spans="1:54" x14ac:dyDescent="0.25">
      <c r="A158" s="7">
        <v>0</v>
      </c>
      <c r="B158" s="7">
        <v>0</v>
      </c>
      <c r="C158" s="7">
        <v>0</v>
      </c>
      <c r="D158" s="7">
        <v>0</v>
      </c>
      <c r="E158" s="7">
        <v>0</v>
      </c>
      <c r="F158" s="7">
        <v>0</v>
      </c>
      <c r="G158" s="7">
        <v>0</v>
      </c>
      <c r="H158" s="7">
        <v>0</v>
      </c>
      <c r="I158" s="7">
        <v>0</v>
      </c>
      <c r="J158" s="7">
        <v>0</v>
      </c>
      <c r="K158" s="7">
        <v>0</v>
      </c>
      <c r="L158" s="7">
        <v>0</v>
      </c>
      <c r="M158" s="7">
        <v>0</v>
      </c>
      <c r="N158" s="7">
        <v>0</v>
      </c>
      <c r="O158" s="7">
        <v>0</v>
      </c>
      <c r="P158" s="7">
        <v>0</v>
      </c>
      <c r="Q158" s="7">
        <v>0</v>
      </c>
      <c r="R158" s="7">
        <v>0</v>
      </c>
      <c r="S158" s="7">
        <v>0</v>
      </c>
      <c r="T158" s="7">
        <v>0</v>
      </c>
      <c r="U158" s="7">
        <v>0</v>
      </c>
      <c r="V158" s="7">
        <v>0</v>
      </c>
      <c r="W158" s="7">
        <v>0</v>
      </c>
      <c r="X158" s="7">
        <v>0</v>
      </c>
      <c r="Y158" s="7">
        <v>1.6129032258064516E-2</v>
      </c>
      <c r="Z158" s="7">
        <v>3.2258064516129031E-2</v>
      </c>
      <c r="AA158" s="7">
        <v>7.2580645161290328E-2</v>
      </c>
      <c r="AB158" s="7">
        <v>0.16532258064516128</v>
      </c>
      <c r="AC158" s="7">
        <v>0.24596774193548387</v>
      </c>
      <c r="AD158" s="7">
        <v>0.1991869918699187</v>
      </c>
      <c r="AE158" s="7">
        <v>0.25609756097560976</v>
      </c>
      <c r="AF158" s="7">
        <v>0.21138211382113822</v>
      </c>
      <c r="AG158" s="7">
        <v>0.32520325203252032</v>
      </c>
      <c r="AH158" s="7">
        <v>0.26422764227642276</v>
      </c>
      <c r="AI158" s="7">
        <v>0</v>
      </c>
      <c r="AJ158" s="7">
        <v>0</v>
      </c>
      <c r="AK158" s="7">
        <v>0</v>
      </c>
      <c r="AL158" s="7">
        <v>0</v>
      </c>
      <c r="AM158" s="7">
        <v>0</v>
      </c>
      <c r="AN158" s="7">
        <v>0</v>
      </c>
      <c r="AO158" s="7">
        <v>0</v>
      </c>
      <c r="AP158" s="7">
        <v>0</v>
      </c>
      <c r="AQ158" s="7">
        <v>0</v>
      </c>
      <c r="AR158" s="7">
        <v>0</v>
      </c>
      <c r="AS158" s="7">
        <v>0</v>
      </c>
      <c r="AT158" s="7">
        <v>0</v>
      </c>
      <c r="AU158" s="7">
        <v>0</v>
      </c>
      <c r="AV158" s="7">
        <v>0</v>
      </c>
      <c r="AW158" s="7">
        <v>0</v>
      </c>
      <c r="AX158" s="7">
        <v>0</v>
      </c>
      <c r="AY158" s="7">
        <v>0</v>
      </c>
      <c r="AZ158" s="7">
        <v>0</v>
      </c>
      <c r="BA158" s="7">
        <v>0</v>
      </c>
      <c r="BB158" s="7">
        <v>0</v>
      </c>
    </row>
    <row r="159" spans="1:54" x14ac:dyDescent="0.25">
      <c r="A159" s="7">
        <v>0</v>
      </c>
      <c r="B159" s="7">
        <v>0</v>
      </c>
      <c r="C159" s="7">
        <v>0</v>
      </c>
      <c r="D159" s="7">
        <v>0</v>
      </c>
      <c r="E159" s="7">
        <v>0</v>
      </c>
      <c r="F159" s="7">
        <v>0</v>
      </c>
      <c r="G159" s="7">
        <v>0</v>
      </c>
      <c r="H159" s="7">
        <v>0</v>
      </c>
      <c r="I159" s="7">
        <v>0</v>
      </c>
      <c r="J159" s="7">
        <v>0</v>
      </c>
      <c r="K159" s="7">
        <v>0</v>
      </c>
      <c r="L159" s="7">
        <v>0</v>
      </c>
      <c r="M159" s="7">
        <v>0</v>
      </c>
      <c r="N159" s="7">
        <v>0</v>
      </c>
      <c r="O159" s="7">
        <v>0</v>
      </c>
      <c r="P159" s="7">
        <v>0</v>
      </c>
      <c r="Q159" s="7">
        <v>0</v>
      </c>
      <c r="R159" s="7">
        <v>0</v>
      </c>
      <c r="S159" s="7">
        <v>0</v>
      </c>
      <c r="T159" s="7">
        <v>0</v>
      </c>
      <c r="U159" s="7">
        <v>0</v>
      </c>
      <c r="V159" s="7">
        <v>0</v>
      </c>
      <c r="W159" s="7">
        <v>0</v>
      </c>
      <c r="X159" s="7">
        <v>0</v>
      </c>
      <c r="Y159" s="7">
        <v>2.9850746268656716E-2</v>
      </c>
      <c r="Z159" s="7">
        <v>2.9850746268656716E-2</v>
      </c>
      <c r="AA159" s="7">
        <v>6.7669172932330823E-2</v>
      </c>
      <c r="AB159" s="7">
        <v>0.14285714285714285</v>
      </c>
      <c r="AC159" s="7">
        <v>0.18045112781954886</v>
      </c>
      <c r="AD159" s="7">
        <v>0.14393939393939395</v>
      </c>
      <c r="AE159" s="7">
        <v>0.18045112781954886</v>
      </c>
      <c r="AF159" s="7">
        <v>0.14285714285714285</v>
      </c>
      <c r="AG159" s="7">
        <v>0.21804511278195488</v>
      </c>
      <c r="AH159" s="7">
        <v>0.15151515151515152</v>
      </c>
      <c r="AI159" s="7">
        <v>0</v>
      </c>
      <c r="AJ159" s="7">
        <v>0</v>
      </c>
      <c r="AK159" s="7">
        <v>0</v>
      </c>
      <c r="AL159" s="7">
        <v>0</v>
      </c>
      <c r="AM159" s="7">
        <v>0</v>
      </c>
      <c r="AN159" s="7">
        <v>0</v>
      </c>
      <c r="AO159" s="7">
        <v>0</v>
      </c>
      <c r="AP159" s="7">
        <v>0</v>
      </c>
      <c r="AQ159" s="7">
        <v>0</v>
      </c>
      <c r="AR159" s="7">
        <v>0</v>
      </c>
      <c r="AS159" s="7">
        <v>0</v>
      </c>
      <c r="AT159" s="7">
        <v>0</v>
      </c>
      <c r="AU159" s="7">
        <v>0</v>
      </c>
      <c r="AV159" s="7">
        <v>0</v>
      </c>
      <c r="AW159" s="7">
        <v>0</v>
      </c>
      <c r="AX159" s="7">
        <v>0</v>
      </c>
      <c r="AY159" s="7">
        <v>0</v>
      </c>
      <c r="AZ159" s="7">
        <v>0</v>
      </c>
      <c r="BA159" s="7">
        <v>0</v>
      </c>
      <c r="BB159" s="7">
        <v>0</v>
      </c>
    </row>
    <row r="160" spans="1:54" x14ac:dyDescent="0.25">
      <c r="A160" s="7">
        <v>0</v>
      </c>
      <c r="B160" s="7">
        <v>0</v>
      </c>
      <c r="C160" s="7">
        <v>0</v>
      </c>
      <c r="D160" s="7">
        <v>0</v>
      </c>
      <c r="E160" s="7">
        <v>0</v>
      </c>
      <c r="F160" s="7">
        <v>0</v>
      </c>
      <c r="G160" s="7">
        <v>0</v>
      </c>
      <c r="H160" s="7">
        <v>0</v>
      </c>
      <c r="I160" s="7">
        <v>0</v>
      </c>
      <c r="J160" s="7">
        <v>0</v>
      </c>
      <c r="K160" s="7">
        <v>0</v>
      </c>
      <c r="L160" s="7">
        <v>0</v>
      </c>
      <c r="M160" s="7">
        <v>0</v>
      </c>
      <c r="N160" s="7">
        <v>0</v>
      </c>
      <c r="O160" s="7">
        <v>0</v>
      </c>
      <c r="P160" s="7">
        <v>0</v>
      </c>
      <c r="Q160" s="7">
        <v>0</v>
      </c>
      <c r="R160" s="7">
        <v>0</v>
      </c>
      <c r="S160" s="7">
        <v>0</v>
      </c>
      <c r="T160" s="7">
        <v>0</v>
      </c>
      <c r="U160" s="7">
        <v>0</v>
      </c>
      <c r="V160" s="7">
        <v>0</v>
      </c>
      <c r="W160" s="7">
        <v>0</v>
      </c>
      <c r="X160" s="7">
        <v>0</v>
      </c>
      <c r="Y160" s="7">
        <v>1.282051282051282E-2</v>
      </c>
      <c r="Z160" s="7">
        <v>5.128205128205128E-2</v>
      </c>
      <c r="AA160" s="7">
        <v>2.564102564102564E-2</v>
      </c>
      <c r="AB160" s="7">
        <v>2.564102564102564E-2</v>
      </c>
      <c r="AC160" s="7">
        <v>8.7499999999999994E-2</v>
      </c>
      <c r="AD160" s="7">
        <v>8.7499999999999994E-2</v>
      </c>
      <c r="AE160" s="7">
        <v>0.15</v>
      </c>
      <c r="AF160" s="7">
        <v>0.1125</v>
      </c>
      <c r="AG160" s="7">
        <v>0.125</v>
      </c>
      <c r="AH160" s="7">
        <v>0.16250000000000001</v>
      </c>
      <c r="AI160" s="7">
        <v>0</v>
      </c>
      <c r="AJ160" s="7">
        <v>0</v>
      </c>
      <c r="AK160" s="7">
        <v>0</v>
      </c>
      <c r="AL160" s="7">
        <v>0</v>
      </c>
      <c r="AM160" s="7">
        <v>0</v>
      </c>
      <c r="AN160" s="7">
        <v>0</v>
      </c>
      <c r="AO160" s="7">
        <v>0</v>
      </c>
      <c r="AP160" s="7">
        <v>0</v>
      </c>
      <c r="AQ160" s="7">
        <v>0</v>
      </c>
      <c r="AR160" s="7">
        <v>0</v>
      </c>
      <c r="AS160" s="7">
        <v>0</v>
      </c>
      <c r="AT160" s="7">
        <v>0</v>
      </c>
      <c r="AU160" s="7">
        <v>0</v>
      </c>
      <c r="AV160" s="7">
        <v>0</v>
      </c>
      <c r="AW160" s="7">
        <v>0</v>
      </c>
      <c r="AX160" s="7">
        <v>0</v>
      </c>
      <c r="AY160" s="7">
        <v>0</v>
      </c>
      <c r="AZ160" s="7">
        <v>0</v>
      </c>
      <c r="BA160" s="7">
        <v>0</v>
      </c>
      <c r="BB160" s="7">
        <v>0</v>
      </c>
    </row>
    <row r="161" spans="1:54" x14ac:dyDescent="0.25">
      <c r="A161" s="7">
        <v>0</v>
      </c>
      <c r="B161" s="7">
        <v>0</v>
      </c>
      <c r="C161" s="7">
        <v>0</v>
      </c>
      <c r="D161" s="7">
        <v>0</v>
      </c>
      <c r="E161" s="7">
        <v>0</v>
      </c>
      <c r="F161" s="7">
        <v>0</v>
      </c>
      <c r="G161" s="7">
        <v>0</v>
      </c>
      <c r="H161" s="7">
        <v>0</v>
      </c>
      <c r="I161" s="7">
        <v>0</v>
      </c>
      <c r="J161" s="7">
        <v>0</v>
      </c>
      <c r="K161" s="7">
        <v>0</v>
      </c>
      <c r="L161" s="7">
        <v>0</v>
      </c>
      <c r="M161" s="7">
        <v>0</v>
      </c>
      <c r="N161" s="7">
        <v>0</v>
      </c>
      <c r="O161" s="7">
        <v>0</v>
      </c>
      <c r="P161" s="7">
        <v>0</v>
      </c>
      <c r="Q161" s="7">
        <v>0</v>
      </c>
      <c r="R161" s="7">
        <v>0</v>
      </c>
      <c r="S161" s="7">
        <v>0</v>
      </c>
      <c r="T161" s="7">
        <v>0</v>
      </c>
      <c r="U161" s="7">
        <v>0</v>
      </c>
      <c r="V161" s="7">
        <v>0</v>
      </c>
      <c r="W161" s="7">
        <v>0</v>
      </c>
      <c r="X161" s="7">
        <v>0</v>
      </c>
      <c r="Y161" s="7">
        <v>0</v>
      </c>
      <c r="Z161" s="7">
        <v>0</v>
      </c>
      <c r="AA161" s="7">
        <v>0</v>
      </c>
      <c r="AB161" s="7">
        <v>0</v>
      </c>
      <c r="AC161" s="7">
        <v>8.1272084805653705E-2</v>
      </c>
      <c r="AD161" s="7">
        <v>4.6017699115044247E-2</v>
      </c>
      <c r="AE161" s="7">
        <v>0.12212389380530973</v>
      </c>
      <c r="AF161" s="7">
        <v>0.10442477876106195</v>
      </c>
      <c r="AG161" s="7">
        <v>0.11327433628318584</v>
      </c>
      <c r="AH161" s="7">
        <v>8.8495575221238937E-2</v>
      </c>
      <c r="AI161" s="7">
        <v>0.20216606498194944</v>
      </c>
      <c r="AJ161" s="7">
        <v>0.26895306859205775</v>
      </c>
      <c r="AK161" s="7">
        <v>0.29241877256317689</v>
      </c>
      <c r="AL161" s="7">
        <v>9.0252707581227443E-2</v>
      </c>
      <c r="AM161" s="7">
        <v>0</v>
      </c>
      <c r="AN161" s="7">
        <v>0</v>
      </c>
      <c r="AO161" s="7">
        <v>0</v>
      </c>
      <c r="AP161" s="7">
        <v>0</v>
      </c>
      <c r="AQ161" s="7">
        <v>0</v>
      </c>
      <c r="AR161" s="7">
        <v>0</v>
      </c>
      <c r="AS161" s="7">
        <v>0</v>
      </c>
      <c r="AT161" s="7">
        <v>0</v>
      </c>
      <c r="AU161" s="7">
        <v>0</v>
      </c>
      <c r="AV161" s="7">
        <v>0</v>
      </c>
      <c r="AW161" s="7">
        <v>0</v>
      </c>
      <c r="AX161" s="7">
        <v>0</v>
      </c>
      <c r="AY161" s="7">
        <v>0</v>
      </c>
      <c r="AZ161" s="7">
        <v>0</v>
      </c>
      <c r="BA161" s="7">
        <v>0</v>
      </c>
      <c r="BB161" s="7">
        <v>0</v>
      </c>
    </row>
    <row r="162" spans="1:54" x14ac:dyDescent="0.25">
      <c r="A162" s="7">
        <v>0</v>
      </c>
      <c r="B162" s="7">
        <v>0</v>
      </c>
      <c r="C162" s="7">
        <v>0</v>
      </c>
      <c r="D162" s="7">
        <v>0</v>
      </c>
      <c r="E162" s="7">
        <v>0</v>
      </c>
      <c r="F162" s="7">
        <v>0</v>
      </c>
      <c r="G162" s="7">
        <v>0</v>
      </c>
      <c r="H162" s="7">
        <v>0</v>
      </c>
      <c r="I162" s="7">
        <v>0</v>
      </c>
      <c r="J162" s="7">
        <v>0</v>
      </c>
      <c r="K162" s="7">
        <v>0</v>
      </c>
      <c r="L162" s="7">
        <v>0</v>
      </c>
      <c r="M162" s="7">
        <v>0</v>
      </c>
      <c r="N162" s="7">
        <v>0</v>
      </c>
      <c r="O162" s="7">
        <v>0</v>
      </c>
      <c r="P162" s="7">
        <v>0</v>
      </c>
      <c r="Q162" s="7">
        <v>0</v>
      </c>
      <c r="R162" s="7">
        <v>0</v>
      </c>
      <c r="S162" s="7">
        <v>0</v>
      </c>
      <c r="T162" s="7">
        <v>0</v>
      </c>
      <c r="U162" s="7">
        <v>0</v>
      </c>
      <c r="V162" s="7">
        <v>0</v>
      </c>
      <c r="W162" s="7">
        <v>0</v>
      </c>
      <c r="X162" s="7">
        <v>0</v>
      </c>
      <c r="Y162" s="7">
        <v>0</v>
      </c>
      <c r="Z162" s="7">
        <v>0</v>
      </c>
      <c r="AA162" s="7">
        <v>0</v>
      </c>
      <c r="AB162" s="7">
        <v>0</v>
      </c>
      <c r="AC162" s="7">
        <v>8.8569518716577533E-2</v>
      </c>
      <c r="AD162" s="7">
        <v>4.6519410977242305E-2</v>
      </c>
      <c r="AE162" s="7">
        <v>0.10676037483266398</v>
      </c>
      <c r="AF162" s="7">
        <v>8.9357429718875503E-2</v>
      </c>
      <c r="AG162" s="7">
        <v>9.6720214190093703E-2</v>
      </c>
      <c r="AH162" s="7">
        <v>0.10107095046854082</v>
      </c>
      <c r="AI162" s="7">
        <v>0.22910958904109588</v>
      </c>
      <c r="AJ162" s="7">
        <v>0.24554794520547946</v>
      </c>
      <c r="AK162" s="7">
        <v>0.29075342465753423</v>
      </c>
      <c r="AL162" s="7">
        <v>0.10479452054794521</v>
      </c>
      <c r="AM162" s="7">
        <v>0</v>
      </c>
      <c r="AN162" s="7">
        <v>0</v>
      </c>
      <c r="AO162" s="7">
        <v>0</v>
      </c>
      <c r="AP162" s="7">
        <v>0</v>
      </c>
      <c r="AQ162" s="7">
        <v>0</v>
      </c>
      <c r="AR162" s="7">
        <v>0</v>
      </c>
      <c r="AS162" s="7">
        <v>0</v>
      </c>
      <c r="AT162" s="7">
        <v>0</v>
      </c>
      <c r="AU162" s="7">
        <v>0</v>
      </c>
      <c r="AV162" s="7">
        <v>0</v>
      </c>
      <c r="AW162" s="7">
        <v>0</v>
      </c>
      <c r="AX162" s="7">
        <v>0</v>
      </c>
      <c r="AY162" s="7">
        <v>0</v>
      </c>
      <c r="AZ162" s="7">
        <v>0</v>
      </c>
      <c r="BA162" s="7">
        <v>0</v>
      </c>
      <c r="BB162" s="7">
        <v>0</v>
      </c>
    </row>
    <row r="163" spans="1:54" x14ac:dyDescent="0.25">
      <c r="A163" s="7">
        <v>0</v>
      </c>
      <c r="B163" s="7">
        <v>0</v>
      </c>
      <c r="C163" s="7">
        <v>0</v>
      </c>
      <c r="D163" s="7">
        <v>0</v>
      </c>
      <c r="E163" s="7">
        <v>0</v>
      </c>
      <c r="F163" s="7">
        <v>0</v>
      </c>
      <c r="G163" s="7">
        <v>0</v>
      </c>
      <c r="H163" s="7">
        <v>0</v>
      </c>
      <c r="I163" s="7">
        <v>0</v>
      </c>
      <c r="J163" s="7">
        <v>0</v>
      </c>
      <c r="K163" s="7">
        <v>0</v>
      </c>
      <c r="L163" s="7">
        <v>0</v>
      </c>
      <c r="M163" s="7">
        <v>0</v>
      </c>
      <c r="N163" s="7">
        <v>0</v>
      </c>
      <c r="O163" s="7">
        <v>0</v>
      </c>
      <c r="P163" s="7">
        <v>0</v>
      </c>
      <c r="Q163" s="7">
        <v>0</v>
      </c>
      <c r="R163" s="7">
        <v>0</v>
      </c>
      <c r="S163" s="7">
        <v>0</v>
      </c>
      <c r="T163" s="7">
        <v>0</v>
      </c>
      <c r="U163" s="7">
        <v>0</v>
      </c>
      <c r="V163" s="7">
        <v>0</v>
      </c>
      <c r="W163" s="7">
        <v>0</v>
      </c>
      <c r="X163" s="7">
        <v>0</v>
      </c>
      <c r="Y163" s="7">
        <v>0</v>
      </c>
      <c r="Z163" s="7">
        <v>0</v>
      </c>
      <c r="AA163" s="7">
        <v>0</v>
      </c>
      <c r="AB163" s="7">
        <v>0</v>
      </c>
      <c r="AC163" s="7">
        <v>9.9337748344370855E-2</v>
      </c>
      <c r="AD163" s="7">
        <v>3.7527593818984545E-2</v>
      </c>
      <c r="AE163" s="7">
        <v>8.8300220750551883E-2</v>
      </c>
      <c r="AF163" s="7">
        <v>7.0640176600441501E-2</v>
      </c>
      <c r="AG163" s="7">
        <v>8.6092715231788075E-2</v>
      </c>
      <c r="AH163" s="7">
        <v>0.10816777041942605</v>
      </c>
      <c r="AI163" s="7">
        <v>0.20179372197309417</v>
      </c>
      <c r="AJ163" s="7">
        <v>0.19282511210762332</v>
      </c>
      <c r="AK163" s="7">
        <v>0.27865168539325841</v>
      </c>
      <c r="AL163" s="7">
        <v>7.8828828828828829E-2</v>
      </c>
      <c r="AM163" s="7">
        <v>0</v>
      </c>
      <c r="AN163" s="7">
        <v>0</v>
      </c>
      <c r="AO163" s="7">
        <v>0</v>
      </c>
      <c r="AP163" s="7">
        <v>0</v>
      </c>
      <c r="AQ163" s="7">
        <v>0</v>
      </c>
      <c r="AR163" s="7">
        <v>0</v>
      </c>
      <c r="AS163" s="7">
        <v>0</v>
      </c>
      <c r="AT163" s="7">
        <v>0</v>
      </c>
      <c r="AU163" s="7">
        <v>0</v>
      </c>
      <c r="AV163" s="7">
        <v>0</v>
      </c>
      <c r="AW163" s="7">
        <v>0</v>
      </c>
      <c r="AX163" s="7">
        <v>0</v>
      </c>
      <c r="AY163" s="7">
        <v>0</v>
      </c>
      <c r="AZ163" s="7">
        <v>0</v>
      </c>
      <c r="BA163" s="7">
        <v>0</v>
      </c>
      <c r="BB163" s="7">
        <v>0</v>
      </c>
    </row>
    <row r="164" spans="1:54" x14ac:dyDescent="0.25">
      <c r="A164" s="7">
        <v>0</v>
      </c>
      <c r="B164" s="7">
        <v>0</v>
      </c>
      <c r="C164" s="7">
        <v>0</v>
      </c>
      <c r="D164" s="7">
        <v>0</v>
      </c>
      <c r="E164" s="7">
        <v>0</v>
      </c>
      <c r="F164" s="7">
        <v>0</v>
      </c>
      <c r="G164" s="7">
        <v>0</v>
      </c>
      <c r="H164" s="7">
        <v>0</v>
      </c>
      <c r="I164" s="7">
        <v>0</v>
      </c>
      <c r="J164" s="7">
        <v>0</v>
      </c>
      <c r="K164" s="7">
        <v>0</v>
      </c>
      <c r="L164" s="7">
        <v>0</v>
      </c>
      <c r="M164" s="7">
        <v>0</v>
      </c>
      <c r="N164" s="7">
        <v>0</v>
      </c>
      <c r="O164" s="7">
        <v>0</v>
      </c>
      <c r="P164" s="7">
        <v>0</v>
      </c>
      <c r="Q164" s="7">
        <v>0</v>
      </c>
      <c r="R164" s="7">
        <v>0</v>
      </c>
      <c r="S164" s="7">
        <v>0</v>
      </c>
      <c r="T164" s="7">
        <v>0</v>
      </c>
      <c r="U164" s="7">
        <v>0</v>
      </c>
      <c r="V164" s="7">
        <v>0</v>
      </c>
      <c r="W164" s="7">
        <v>0</v>
      </c>
      <c r="X164" s="7">
        <v>0</v>
      </c>
      <c r="Y164" s="7">
        <v>0</v>
      </c>
      <c r="Z164" s="7">
        <v>0</v>
      </c>
      <c r="AA164" s="7">
        <v>0</v>
      </c>
      <c r="AB164" s="7">
        <v>0</v>
      </c>
      <c r="AC164" s="7">
        <v>9.0909090909090912E-2</v>
      </c>
      <c r="AD164" s="7">
        <v>5.3941908713692949E-2</v>
      </c>
      <c r="AE164" s="7">
        <v>7.8838174273858919E-2</v>
      </c>
      <c r="AF164" s="7">
        <v>5.8091286307053944E-2</v>
      </c>
      <c r="AG164" s="7">
        <v>9.1286307053941904E-2</v>
      </c>
      <c r="AH164" s="7">
        <v>8.7136929460580909E-2</v>
      </c>
      <c r="AI164" s="7">
        <v>0.21428571428571427</v>
      </c>
      <c r="AJ164" s="7">
        <v>0.17226890756302521</v>
      </c>
      <c r="AK164" s="7">
        <v>0.24789915966386555</v>
      </c>
      <c r="AL164" s="7">
        <v>0.1134453781512605</v>
      </c>
      <c r="AM164" s="7">
        <v>0</v>
      </c>
      <c r="AN164" s="7">
        <v>0</v>
      </c>
      <c r="AO164" s="7">
        <v>0</v>
      </c>
      <c r="AP164" s="7">
        <v>0</v>
      </c>
      <c r="AQ164" s="7">
        <v>0</v>
      </c>
      <c r="AR164" s="7">
        <v>0</v>
      </c>
      <c r="AS164" s="7">
        <v>0</v>
      </c>
      <c r="AT164" s="7">
        <v>0</v>
      </c>
      <c r="AU164" s="7">
        <v>0</v>
      </c>
      <c r="AV164" s="7">
        <v>0</v>
      </c>
      <c r="AW164" s="7">
        <v>0</v>
      </c>
      <c r="AX164" s="7">
        <v>0</v>
      </c>
      <c r="AY164" s="7">
        <v>0</v>
      </c>
      <c r="AZ164" s="7">
        <v>0</v>
      </c>
      <c r="BA164" s="7">
        <v>0</v>
      </c>
      <c r="BB164" s="7">
        <v>0</v>
      </c>
    </row>
    <row r="165" spans="1:54" x14ac:dyDescent="0.25">
      <c r="A165" s="7">
        <v>0</v>
      </c>
      <c r="B165" s="7">
        <v>0</v>
      </c>
      <c r="C165" s="7">
        <v>0</v>
      </c>
      <c r="D165" s="7">
        <v>0</v>
      </c>
      <c r="E165" s="7">
        <v>0</v>
      </c>
      <c r="F165" s="7">
        <v>0</v>
      </c>
      <c r="G165" s="7">
        <v>0</v>
      </c>
      <c r="H165" s="7">
        <v>0</v>
      </c>
      <c r="I165" s="7">
        <v>0</v>
      </c>
      <c r="J165" s="7">
        <v>0</v>
      </c>
      <c r="K165" s="7">
        <v>0</v>
      </c>
      <c r="L165" s="7">
        <v>0</v>
      </c>
      <c r="M165" s="7">
        <v>0</v>
      </c>
      <c r="N165" s="7">
        <v>0</v>
      </c>
      <c r="O165" s="7">
        <v>0</v>
      </c>
      <c r="P165" s="7">
        <v>0</v>
      </c>
      <c r="Q165" s="7">
        <v>0</v>
      </c>
      <c r="R165" s="7">
        <v>0</v>
      </c>
      <c r="S165" s="7">
        <v>0</v>
      </c>
      <c r="T165" s="7">
        <v>0</v>
      </c>
      <c r="U165" s="7">
        <v>0</v>
      </c>
      <c r="V165" s="7">
        <v>0</v>
      </c>
      <c r="W165" s="7">
        <v>0</v>
      </c>
      <c r="X165" s="7">
        <v>0</v>
      </c>
      <c r="Y165" s="7">
        <v>0</v>
      </c>
      <c r="Z165" s="7">
        <v>0</v>
      </c>
      <c r="AA165" s="7">
        <v>0</v>
      </c>
      <c r="AB165" s="7">
        <v>0</v>
      </c>
      <c r="AC165" s="7">
        <v>8.3916083916083919E-2</v>
      </c>
      <c r="AD165" s="7">
        <v>4.195804195804196E-2</v>
      </c>
      <c r="AE165" s="7">
        <v>6.2937062937062943E-2</v>
      </c>
      <c r="AF165" s="7">
        <v>4.8951048951048952E-2</v>
      </c>
      <c r="AG165" s="7">
        <v>4.195804195804196E-2</v>
      </c>
      <c r="AH165" s="7">
        <v>4.8951048951048952E-2</v>
      </c>
      <c r="AI165" s="7">
        <v>0.18309859154929578</v>
      </c>
      <c r="AJ165" s="7">
        <v>0.11267605633802817</v>
      </c>
      <c r="AK165" s="7">
        <v>0.22535211267605634</v>
      </c>
      <c r="AL165" s="7">
        <v>8.4507042253521125E-2</v>
      </c>
      <c r="AM165" s="7">
        <v>0</v>
      </c>
      <c r="AN165" s="7">
        <v>0</v>
      </c>
      <c r="AO165" s="7">
        <v>0</v>
      </c>
      <c r="AP165" s="7">
        <v>0</v>
      </c>
      <c r="AQ165" s="7">
        <v>0</v>
      </c>
      <c r="AR165" s="7">
        <v>0</v>
      </c>
      <c r="AS165" s="7">
        <v>0</v>
      </c>
      <c r="AT165" s="7">
        <v>0</v>
      </c>
      <c r="AU165" s="7">
        <v>0</v>
      </c>
      <c r="AV165" s="7">
        <v>0</v>
      </c>
      <c r="AW165" s="7">
        <v>0</v>
      </c>
      <c r="AX165" s="7">
        <v>0</v>
      </c>
      <c r="AY165" s="7">
        <v>0</v>
      </c>
      <c r="AZ165" s="7">
        <v>0</v>
      </c>
      <c r="BA165" s="7">
        <v>0</v>
      </c>
      <c r="BB165" s="7">
        <v>0</v>
      </c>
    </row>
    <row r="166" spans="1:54" x14ac:dyDescent="0.25">
      <c r="A166" s="7">
        <v>0</v>
      </c>
      <c r="B166" s="7">
        <v>0</v>
      </c>
      <c r="C166" s="7">
        <v>0</v>
      </c>
      <c r="D166" s="7">
        <v>0</v>
      </c>
      <c r="E166" s="7">
        <v>0</v>
      </c>
      <c r="F166" s="7">
        <v>0</v>
      </c>
      <c r="G166" s="7">
        <v>0</v>
      </c>
      <c r="H166" s="7">
        <v>0</v>
      </c>
      <c r="I166" s="7">
        <v>0</v>
      </c>
      <c r="J166" s="7">
        <v>0</v>
      </c>
      <c r="K166" s="7">
        <v>0</v>
      </c>
      <c r="L166" s="7">
        <v>0</v>
      </c>
      <c r="M166" s="7">
        <v>0</v>
      </c>
      <c r="N166" s="7">
        <v>0</v>
      </c>
      <c r="O166" s="7">
        <v>0</v>
      </c>
      <c r="P166" s="7">
        <v>0</v>
      </c>
      <c r="Q166" s="7">
        <v>0</v>
      </c>
      <c r="R166" s="7">
        <v>0</v>
      </c>
      <c r="S166" s="7">
        <v>0</v>
      </c>
      <c r="T166" s="7">
        <v>0</v>
      </c>
      <c r="U166" s="7">
        <v>0</v>
      </c>
      <c r="V166" s="7">
        <v>0</v>
      </c>
      <c r="W166" s="7">
        <v>0</v>
      </c>
      <c r="X166" s="7">
        <v>0</v>
      </c>
      <c r="Y166" s="7">
        <v>0</v>
      </c>
      <c r="Z166" s="7">
        <v>0</v>
      </c>
      <c r="AA166" s="7">
        <v>0</v>
      </c>
      <c r="AB166" s="7">
        <v>0</v>
      </c>
      <c r="AC166" s="7">
        <v>1.9417475728155338E-2</v>
      </c>
      <c r="AD166" s="7">
        <v>1.9417475728155338E-2</v>
      </c>
      <c r="AE166" s="7">
        <v>4.8543689320388349E-2</v>
      </c>
      <c r="AF166" s="7">
        <v>2.9126213592233011E-2</v>
      </c>
      <c r="AG166" s="7">
        <v>5.8252427184466021E-2</v>
      </c>
      <c r="AH166" s="7">
        <v>5.8252427184466021E-2</v>
      </c>
      <c r="AI166" s="7">
        <v>0.15094339622641509</v>
      </c>
      <c r="AJ166" s="7">
        <v>0.12264150943396226</v>
      </c>
      <c r="AK166" s="7">
        <v>0.16981132075471697</v>
      </c>
      <c r="AL166" s="7">
        <v>6.6037735849056603E-2</v>
      </c>
      <c r="AM166" s="7">
        <v>0</v>
      </c>
      <c r="AN166" s="7">
        <v>0</v>
      </c>
      <c r="AO166" s="7">
        <v>0</v>
      </c>
      <c r="AP166" s="7">
        <v>0</v>
      </c>
      <c r="AQ166" s="7">
        <v>0</v>
      </c>
      <c r="AR166" s="7">
        <v>0</v>
      </c>
      <c r="AS166" s="7">
        <v>0</v>
      </c>
      <c r="AT166" s="7">
        <v>0</v>
      </c>
      <c r="AU166" s="7">
        <v>0</v>
      </c>
      <c r="AV166" s="7">
        <v>0</v>
      </c>
      <c r="AW166" s="7">
        <v>0</v>
      </c>
      <c r="AX166" s="7">
        <v>0</v>
      </c>
      <c r="AY166" s="7">
        <v>0</v>
      </c>
      <c r="AZ166" s="7">
        <v>0</v>
      </c>
      <c r="BA166" s="7">
        <v>0</v>
      </c>
      <c r="BB166" s="7">
        <v>0</v>
      </c>
    </row>
    <row r="167" spans="1:54" x14ac:dyDescent="0.25">
      <c r="A167" s="7">
        <v>0</v>
      </c>
      <c r="B167" s="7">
        <v>0</v>
      </c>
      <c r="C167" s="7">
        <v>0</v>
      </c>
      <c r="D167" s="7">
        <v>0</v>
      </c>
      <c r="E167" s="7">
        <v>0</v>
      </c>
      <c r="F167" s="7">
        <v>0</v>
      </c>
      <c r="G167" s="7">
        <v>0</v>
      </c>
      <c r="H167" s="7">
        <v>0</v>
      </c>
      <c r="I167" s="7">
        <v>0</v>
      </c>
      <c r="J167" s="7">
        <v>0</v>
      </c>
      <c r="K167" s="7">
        <v>0</v>
      </c>
      <c r="L167" s="7">
        <v>0</v>
      </c>
      <c r="M167" s="7">
        <v>0</v>
      </c>
      <c r="N167" s="7">
        <v>0</v>
      </c>
      <c r="O167" s="7">
        <v>0</v>
      </c>
      <c r="P167" s="7">
        <v>0</v>
      </c>
      <c r="Q167" s="7">
        <v>0</v>
      </c>
      <c r="R167" s="7">
        <v>0</v>
      </c>
      <c r="S167" s="7">
        <v>0</v>
      </c>
      <c r="T167" s="7">
        <v>0</v>
      </c>
      <c r="U167" s="7">
        <v>0</v>
      </c>
      <c r="V167" s="7">
        <v>0</v>
      </c>
      <c r="W167" s="7">
        <v>0</v>
      </c>
      <c r="X167" s="7">
        <v>0</v>
      </c>
      <c r="Y167" s="7">
        <v>0</v>
      </c>
      <c r="Z167" s="7">
        <v>0</v>
      </c>
      <c r="AA167" s="7">
        <v>0</v>
      </c>
      <c r="AB167" s="7">
        <v>0</v>
      </c>
      <c r="AC167" s="7">
        <v>0</v>
      </c>
      <c r="AD167" s="7">
        <v>0</v>
      </c>
      <c r="AE167" s="7">
        <v>0</v>
      </c>
      <c r="AF167" s="7">
        <v>0</v>
      </c>
      <c r="AG167" s="7">
        <v>0</v>
      </c>
      <c r="AH167" s="7">
        <v>0</v>
      </c>
      <c r="AI167" s="7">
        <v>8.6956521739130432E-2</v>
      </c>
      <c r="AJ167" s="7">
        <v>7.2463768115942032E-2</v>
      </c>
      <c r="AK167" s="7">
        <v>0.13526570048309178</v>
      </c>
      <c r="AL167" s="7">
        <v>4.0322580645161289E-2</v>
      </c>
      <c r="AM167" s="7">
        <v>6.7226890756302518E-2</v>
      </c>
      <c r="AN167" s="7">
        <v>5.0420168067226892E-2</v>
      </c>
      <c r="AO167" s="7">
        <v>0.19327731092436976</v>
      </c>
      <c r="AP167" s="7">
        <v>0.16974789915966387</v>
      </c>
      <c r="AQ167" s="7">
        <v>0.23361344537815126</v>
      </c>
      <c r="AR167" s="7">
        <v>0.21512605042016808</v>
      </c>
      <c r="AS167" s="7">
        <v>0</v>
      </c>
      <c r="AT167" s="7">
        <v>0</v>
      </c>
      <c r="AU167" s="7">
        <v>0</v>
      </c>
      <c r="AV167" s="7">
        <v>0</v>
      </c>
      <c r="AW167" s="7">
        <v>0</v>
      </c>
      <c r="AX167" s="7">
        <v>0</v>
      </c>
      <c r="AY167" s="7">
        <v>0</v>
      </c>
      <c r="AZ167" s="7">
        <v>0</v>
      </c>
      <c r="BA167" s="7">
        <v>0</v>
      </c>
      <c r="BB167" s="7">
        <v>0</v>
      </c>
    </row>
    <row r="168" spans="1:54" x14ac:dyDescent="0.25">
      <c r="A168" s="7">
        <v>0</v>
      </c>
      <c r="B168" s="7">
        <v>0</v>
      </c>
      <c r="C168" s="7">
        <v>0</v>
      </c>
      <c r="D168" s="7">
        <v>0</v>
      </c>
      <c r="E168" s="7">
        <v>0</v>
      </c>
      <c r="F168" s="7">
        <v>0</v>
      </c>
      <c r="G168" s="7">
        <v>0</v>
      </c>
      <c r="H168" s="7">
        <v>0</v>
      </c>
      <c r="I168" s="7">
        <v>0</v>
      </c>
      <c r="J168" s="7">
        <v>0</v>
      </c>
      <c r="K168" s="7">
        <v>0</v>
      </c>
      <c r="L168" s="7">
        <v>0</v>
      </c>
      <c r="M168" s="7">
        <v>0</v>
      </c>
      <c r="N168" s="7">
        <v>0</v>
      </c>
      <c r="O168" s="7">
        <v>0</v>
      </c>
      <c r="P168" s="7">
        <v>0</v>
      </c>
      <c r="Q168" s="7">
        <v>0</v>
      </c>
      <c r="R168" s="7">
        <v>0</v>
      </c>
      <c r="S168" s="7">
        <v>0</v>
      </c>
      <c r="T168" s="7">
        <v>0</v>
      </c>
      <c r="U168" s="7">
        <v>0</v>
      </c>
      <c r="V168" s="7">
        <v>0</v>
      </c>
      <c r="W168" s="7">
        <v>0</v>
      </c>
      <c r="X168" s="7">
        <v>0</v>
      </c>
      <c r="Y168" s="7">
        <v>0</v>
      </c>
      <c r="Z168" s="7">
        <v>0</v>
      </c>
      <c r="AA168" s="7">
        <v>0</v>
      </c>
      <c r="AB168" s="7">
        <v>0</v>
      </c>
      <c r="AC168" s="7">
        <v>0</v>
      </c>
      <c r="AD168" s="7">
        <v>0</v>
      </c>
      <c r="AE168" s="7">
        <v>0</v>
      </c>
      <c r="AF168" s="7">
        <v>0</v>
      </c>
      <c r="AG168" s="7">
        <v>0</v>
      </c>
      <c r="AH168" s="7">
        <v>0</v>
      </c>
      <c r="AI168" s="7">
        <v>6.6912782648823263E-2</v>
      </c>
      <c r="AJ168" s="7">
        <v>7.1065989847715741E-2</v>
      </c>
      <c r="AK168" s="7">
        <v>0.11259806183664052</v>
      </c>
      <c r="AL168" s="7">
        <v>3.4610059990770652E-2</v>
      </c>
      <c r="AM168" s="7">
        <v>5.5921052631578948E-2</v>
      </c>
      <c r="AN168" s="7">
        <v>6.2030075187969921E-2</v>
      </c>
      <c r="AO168" s="7">
        <v>0.16729323308270677</v>
      </c>
      <c r="AP168" s="7">
        <v>0.14896616541353383</v>
      </c>
      <c r="AQ168" s="7">
        <v>0.19266917293233082</v>
      </c>
      <c r="AR168" s="7">
        <v>0.18233082706766918</v>
      </c>
      <c r="AS168" s="7">
        <v>0</v>
      </c>
      <c r="AT168" s="7">
        <v>0</v>
      </c>
      <c r="AU168" s="7">
        <v>0</v>
      </c>
      <c r="AV168" s="7">
        <v>0</v>
      </c>
      <c r="AW168" s="7">
        <v>0</v>
      </c>
      <c r="AX168" s="7">
        <v>0</v>
      </c>
      <c r="AY168" s="7">
        <v>0</v>
      </c>
      <c r="AZ168" s="7">
        <v>0</v>
      </c>
      <c r="BA168" s="7">
        <v>0</v>
      </c>
      <c r="BB168" s="7">
        <v>0</v>
      </c>
    </row>
    <row r="169" spans="1:54" x14ac:dyDescent="0.25">
      <c r="A169" s="7">
        <v>0</v>
      </c>
      <c r="B169" s="7">
        <v>0</v>
      </c>
      <c r="C169" s="7">
        <v>0</v>
      </c>
      <c r="D169" s="7">
        <v>0</v>
      </c>
      <c r="E169" s="7">
        <v>0</v>
      </c>
      <c r="F169" s="7">
        <v>0</v>
      </c>
      <c r="G169" s="7">
        <v>0</v>
      </c>
      <c r="H169" s="7">
        <v>0</v>
      </c>
      <c r="I169" s="7">
        <v>0</v>
      </c>
      <c r="J169" s="7">
        <v>0</v>
      </c>
      <c r="K169" s="7">
        <v>0</v>
      </c>
      <c r="L169" s="7">
        <v>0</v>
      </c>
      <c r="M169" s="7">
        <v>0</v>
      </c>
      <c r="N169" s="7">
        <v>0</v>
      </c>
      <c r="O169" s="7">
        <v>0</v>
      </c>
      <c r="P169" s="7">
        <v>0</v>
      </c>
      <c r="Q169" s="7">
        <v>0</v>
      </c>
      <c r="R169" s="7">
        <v>0</v>
      </c>
      <c r="S169" s="7">
        <v>0</v>
      </c>
      <c r="T169" s="7">
        <v>0</v>
      </c>
      <c r="U169" s="7">
        <v>0</v>
      </c>
      <c r="V169" s="7">
        <v>0</v>
      </c>
      <c r="W169" s="7">
        <v>0</v>
      </c>
      <c r="X169" s="7">
        <v>0</v>
      </c>
      <c r="Y169" s="7">
        <v>0</v>
      </c>
      <c r="Z169" s="7">
        <v>0</v>
      </c>
      <c r="AA169" s="7">
        <v>0</v>
      </c>
      <c r="AB169" s="7">
        <v>0</v>
      </c>
      <c r="AC169" s="7">
        <v>0</v>
      </c>
      <c r="AD169" s="7">
        <v>0</v>
      </c>
      <c r="AE169" s="7">
        <v>0</v>
      </c>
      <c r="AF169" s="7">
        <v>0</v>
      </c>
      <c r="AG169" s="7">
        <v>0</v>
      </c>
      <c r="AH169" s="7">
        <v>0</v>
      </c>
      <c r="AI169" s="7">
        <v>7.6648841354723704E-2</v>
      </c>
      <c r="AJ169" s="7">
        <v>5.3475935828877004E-2</v>
      </c>
      <c r="AK169" s="7">
        <v>0.10516934046345811</v>
      </c>
      <c r="AL169" s="7">
        <v>5.7040998217468802E-2</v>
      </c>
      <c r="AM169" s="7">
        <v>4.5787545787545784E-2</v>
      </c>
      <c r="AN169" s="7">
        <v>5.3113553113553112E-2</v>
      </c>
      <c r="AO169" s="7">
        <v>0.13736263736263737</v>
      </c>
      <c r="AP169" s="7">
        <v>0.12637362637362637</v>
      </c>
      <c r="AQ169" s="7">
        <v>0.18315018315018314</v>
      </c>
      <c r="AR169" s="7">
        <v>0.18681318681318682</v>
      </c>
      <c r="AS169" s="7">
        <v>0</v>
      </c>
      <c r="AT169" s="7">
        <v>0</v>
      </c>
      <c r="AU169" s="7">
        <v>0</v>
      </c>
      <c r="AV169" s="7">
        <v>0</v>
      </c>
      <c r="AW169" s="7">
        <v>0</v>
      </c>
      <c r="AX169" s="7">
        <v>0</v>
      </c>
      <c r="AY169" s="7">
        <v>0</v>
      </c>
      <c r="AZ169" s="7">
        <v>0</v>
      </c>
      <c r="BA169" s="7">
        <v>0</v>
      </c>
      <c r="BB169" s="7">
        <v>0</v>
      </c>
    </row>
    <row r="170" spans="1:54" x14ac:dyDescent="0.25">
      <c r="A170" s="7">
        <v>0</v>
      </c>
      <c r="B170" s="7">
        <v>0</v>
      </c>
      <c r="C170" s="7">
        <v>0</v>
      </c>
      <c r="D170" s="7">
        <v>0</v>
      </c>
      <c r="E170" s="7">
        <v>0</v>
      </c>
      <c r="F170" s="7">
        <v>0</v>
      </c>
      <c r="G170" s="7">
        <v>0</v>
      </c>
      <c r="H170" s="7">
        <v>0</v>
      </c>
      <c r="I170" s="7">
        <v>0</v>
      </c>
      <c r="J170" s="7">
        <v>0</v>
      </c>
      <c r="K170" s="7">
        <v>0</v>
      </c>
      <c r="L170" s="7">
        <v>0</v>
      </c>
      <c r="M170" s="7">
        <v>0</v>
      </c>
      <c r="N170" s="7">
        <v>0</v>
      </c>
      <c r="O170" s="7">
        <v>0</v>
      </c>
      <c r="P170" s="7">
        <v>0</v>
      </c>
      <c r="Q170" s="7">
        <v>0</v>
      </c>
      <c r="R170" s="7">
        <v>0</v>
      </c>
      <c r="S170" s="7">
        <v>0</v>
      </c>
      <c r="T170" s="7">
        <v>0</v>
      </c>
      <c r="U170" s="7">
        <v>0</v>
      </c>
      <c r="V170" s="7">
        <v>0</v>
      </c>
      <c r="W170" s="7">
        <v>0</v>
      </c>
      <c r="X170" s="7">
        <v>0</v>
      </c>
      <c r="Y170" s="7">
        <v>0</v>
      </c>
      <c r="Z170" s="7">
        <v>0</v>
      </c>
      <c r="AA170" s="7">
        <v>0</v>
      </c>
      <c r="AB170" s="7">
        <v>0</v>
      </c>
      <c r="AC170" s="7">
        <v>0</v>
      </c>
      <c r="AD170" s="7">
        <v>0</v>
      </c>
      <c r="AE170" s="7">
        <v>0</v>
      </c>
      <c r="AF170" s="7">
        <v>0</v>
      </c>
      <c r="AG170" s="7">
        <v>0</v>
      </c>
      <c r="AH170" s="7">
        <v>0</v>
      </c>
      <c r="AI170" s="7">
        <v>8.5526315789473686E-2</v>
      </c>
      <c r="AJ170" s="7">
        <v>5.921052631578947E-2</v>
      </c>
      <c r="AK170" s="7">
        <v>0.13157894736842105</v>
      </c>
      <c r="AL170" s="7">
        <v>2.3026315789473683E-2</v>
      </c>
      <c r="AM170" s="7">
        <v>4.0268456375838924E-2</v>
      </c>
      <c r="AN170" s="7">
        <v>4.0268456375838924E-2</v>
      </c>
      <c r="AO170" s="7">
        <v>0.10738255033557047</v>
      </c>
      <c r="AP170" s="7">
        <v>0.12751677852348994</v>
      </c>
      <c r="AQ170" s="7">
        <v>0.14429530201342283</v>
      </c>
      <c r="AR170" s="7">
        <v>0.17785234899328858</v>
      </c>
      <c r="AS170" s="7">
        <v>0</v>
      </c>
      <c r="AT170" s="7">
        <v>0</v>
      </c>
      <c r="AU170" s="7">
        <v>0</v>
      </c>
      <c r="AV170" s="7">
        <v>0</v>
      </c>
      <c r="AW170" s="7">
        <v>0</v>
      </c>
      <c r="AX170" s="7">
        <v>0</v>
      </c>
      <c r="AY170" s="7">
        <v>0</v>
      </c>
      <c r="AZ170" s="7">
        <v>0</v>
      </c>
      <c r="BA170" s="7">
        <v>0</v>
      </c>
      <c r="BB170" s="7">
        <v>0</v>
      </c>
    </row>
    <row r="171" spans="1:54" x14ac:dyDescent="0.25">
      <c r="A171" s="7">
        <v>0</v>
      </c>
      <c r="B171" s="7">
        <v>0</v>
      </c>
      <c r="C171" s="7">
        <v>0</v>
      </c>
      <c r="D171" s="7">
        <v>0</v>
      </c>
      <c r="E171" s="7">
        <v>0</v>
      </c>
      <c r="F171" s="7">
        <v>0</v>
      </c>
      <c r="G171" s="7">
        <v>0</v>
      </c>
      <c r="H171" s="7">
        <v>0</v>
      </c>
      <c r="I171" s="7">
        <v>0</v>
      </c>
      <c r="J171" s="7">
        <v>0</v>
      </c>
      <c r="K171" s="7">
        <v>0</v>
      </c>
      <c r="L171" s="7">
        <v>0</v>
      </c>
      <c r="M171" s="7">
        <v>0</v>
      </c>
      <c r="N171" s="7">
        <v>0</v>
      </c>
      <c r="O171" s="7">
        <v>0</v>
      </c>
      <c r="P171" s="7">
        <v>0</v>
      </c>
      <c r="Q171" s="7">
        <v>0</v>
      </c>
      <c r="R171" s="7">
        <v>0</v>
      </c>
      <c r="S171" s="7">
        <v>0</v>
      </c>
      <c r="T171" s="7">
        <v>0</v>
      </c>
      <c r="U171" s="7">
        <v>0</v>
      </c>
      <c r="V171" s="7">
        <v>0</v>
      </c>
      <c r="W171" s="7">
        <v>0</v>
      </c>
      <c r="X171" s="7">
        <v>0</v>
      </c>
      <c r="Y171" s="7">
        <v>0</v>
      </c>
      <c r="Z171" s="7">
        <v>0</v>
      </c>
      <c r="AA171" s="7">
        <v>0</v>
      </c>
      <c r="AB171" s="7">
        <v>0</v>
      </c>
      <c r="AC171" s="7">
        <v>0</v>
      </c>
      <c r="AD171" s="7">
        <v>0</v>
      </c>
      <c r="AE171" s="7">
        <v>0</v>
      </c>
      <c r="AF171" s="7">
        <v>0</v>
      </c>
      <c r="AG171" s="7">
        <v>0</v>
      </c>
      <c r="AH171" s="7">
        <v>0</v>
      </c>
      <c r="AI171" s="7">
        <v>9.4117647058823528E-2</v>
      </c>
      <c r="AJ171" s="7">
        <v>7.6470588235294124E-2</v>
      </c>
      <c r="AK171" s="7">
        <v>0.11176470588235295</v>
      </c>
      <c r="AL171" s="7">
        <v>7.0588235294117646E-2</v>
      </c>
      <c r="AM171" s="7">
        <v>6.5868263473053898E-2</v>
      </c>
      <c r="AN171" s="7">
        <v>5.9880239520958084E-2</v>
      </c>
      <c r="AO171" s="7">
        <v>0.11976047904191617</v>
      </c>
      <c r="AP171" s="7">
        <v>0.1317365269461078</v>
      </c>
      <c r="AQ171" s="7">
        <v>0.19760479041916168</v>
      </c>
      <c r="AR171" s="7">
        <v>0.19161676646706588</v>
      </c>
      <c r="AS171" s="7">
        <v>0</v>
      </c>
      <c r="AT171" s="7">
        <v>0</v>
      </c>
      <c r="AU171" s="7">
        <v>0</v>
      </c>
      <c r="AV171" s="7">
        <v>0</v>
      </c>
      <c r="AW171" s="7">
        <v>0</v>
      </c>
      <c r="AX171" s="7">
        <v>0</v>
      </c>
      <c r="AY171" s="7">
        <v>0</v>
      </c>
      <c r="AZ171" s="7">
        <v>0</v>
      </c>
      <c r="BA171" s="7">
        <v>0</v>
      </c>
      <c r="BB171" s="7">
        <v>0</v>
      </c>
    </row>
    <row r="172" spans="1:54" x14ac:dyDescent="0.25">
      <c r="A172" s="7">
        <v>0</v>
      </c>
      <c r="B172" s="7">
        <v>0</v>
      </c>
      <c r="C172" s="7">
        <v>0</v>
      </c>
      <c r="D172" s="7">
        <v>0</v>
      </c>
      <c r="E172" s="7">
        <v>0</v>
      </c>
      <c r="F172" s="7">
        <v>0</v>
      </c>
      <c r="G172" s="7">
        <v>0</v>
      </c>
      <c r="H172" s="7">
        <v>0</v>
      </c>
      <c r="I172" s="7">
        <v>0</v>
      </c>
      <c r="J172" s="7">
        <v>0</v>
      </c>
      <c r="K172" s="7">
        <v>0</v>
      </c>
      <c r="L172" s="7">
        <v>0</v>
      </c>
      <c r="M172" s="7">
        <v>0</v>
      </c>
      <c r="N172" s="7">
        <v>0</v>
      </c>
      <c r="O172" s="7">
        <v>0</v>
      </c>
      <c r="P172" s="7">
        <v>0</v>
      </c>
      <c r="Q172" s="7">
        <v>0</v>
      </c>
      <c r="R172" s="7">
        <v>0</v>
      </c>
      <c r="S172" s="7">
        <v>0</v>
      </c>
      <c r="T172" s="7">
        <v>0</v>
      </c>
      <c r="U172" s="7">
        <v>0</v>
      </c>
      <c r="V172" s="7">
        <v>0</v>
      </c>
      <c r="W172" s="7">
        <v>0</v>
      </c>
      <c r="X172" s="7">
        <v>0</v>
      </c>
      <c r="Y172" s="7">
        <v>0</v>
      </c>
      <c r="Z172" s="7">
        <v>0</v>
      </c>
      <c r="AA172" s="7">
        <v>0</v>
      </c>
      <c r="AB172" s="7">
        <v>0</v>
      </c>
      <c r="AC172" s="7">
        <v>0</v>
      </c>
      <c r="AD172" s="7">
        <v>0</v>
      </c>
      <c r="AE172" s="7">
        <v>0</v>
      </c>
      <c r="AF172" s="7">
        <v>0</v>
      </c>
      <c r="AG172" s="7">
        <v>0</v>
      </c>
      <c r="AH172" s="7">
        <v>0</v>
      </c>
      <c r="AI172" s="7">
        <v>7.476635514018691E-2</v>
      </c>
      <c r="AJ172" s="7">
        <v>1.8691588785046728E-2</v>
      </c>
      <c r="AK172" s="7">
        <v>9.3457943925233641E-2</v>
      </c>
      <c r="AL172" s="7">
        <v>3.7383177570093455E-2</v>
      </c>
      <c r="AM172" s="7">
        <v>5.6603773584905662E-2</v>
      </c>
      <c r="AN172" s="7">
        <v>5.6603773584905662E-2</v>
      </c>
      <c r="AO172" s="7">
        <v>0.11320754716981132</v>
      </c>
      <c r="AP172" s="7">
        <v>9.5238095238095233E-2</v>
      </c>
      <c r="AQ172" s="7">
        <v>0.16981132075471697</v>
      </c>
      <c r="AR172" s="7">
        <v>0.17924528301886791</v>
      </c>
      <c r="AS172" s="7">
        <v>0</v>
      </c>
      <c r="AT172" s="7">
        <v>0</v>
      </c>
      <c r="AU172" s="7">
        <v>0</v>
      </c>
      <c r="AV172" s="7">
        <v>0</v>
      </c>
      <c r="AW172" s="7">
        <v>0</v>
      </c>
      <c r="AX172" s="7">
        <v>0</v>
      </c>
      <c r="AY172" s="7">
        <v>0</v>
      </c>
      <c r="AZ172" s="7">
        <v>0</v>
      </c>
      <c r="BA172" s="7">
        <v>0</v>
      </c>
      <c r="BB172" s="7">
        <v>0</v>
      </c>
    </row>
    <row r="173" spans="1:54" x14ac:dyDescent="0.25">
      <c r="A173" s="7">
        <v>0</v>
      </c>
      <c r="B173" s="7">
        <v>0</v>
      </c>
      <c r="C173" s="7">
        <v>0</v>
      </c>
      <c r="D173" s="7">
        <v>0</v>
      </c>
      <c r="E173" s="7">
        <v>0</v>
      </c>
      <c r="F173" s="7">
        <v>0</v>
      </c>
      <c r="G173" s="7">
        <v>0</v>
      </c>
      <c r="H173" s="7">
        <v>0</v>
      </c>
      <c r="I173" s="7">
        <v>0</v>
      </c>
      <c r="J173" s="7">
        <v>0</v>
      </c>
      <c r="K173" s="7">
        <v>0</v>
      </c>
      <c r="L173" s="7">
        <v>0</v>
      </c>
      <c r="M173" s="7">
        <v>0</v>
      </c>
      <c r="N173" s="7">
        <v>0</v>
      </c>
      <c r="O173" s="7">
        <v>0</v>
      </c>
      <c r="P173" s="7">
        <v>0</v>
      </c>
      <c r="Q173" s="7">
        <v>0</v>
      </c>
      <c r="R173" s="7">
        <v>0</v>
      </c>
      <c r="S173" s="7">
        <v>0</v>
      </c>
      <c r="T173" s="7">
        <v>0</v>
      </c>
      <c r="U173" s="7">
        <v>0</v>
      </c>
      <c r="V173" s="7">
        <v>0</v>
      </c>
      <c r="W173" s="7">
        <v>0</v>
      </c>
      <c r="X173" s="7">
        <v>0</v>
      </c>
      <c r="Y173" s="7">
        <v>0</v>
      </c>
      <c r="Z173" s="7">
        <v>0</v>
      </c>
      <c r="AA173" s="7">
        <v>0</v>
      </c>
      <c r="AB173" s="7">
        <v>0</v>
      </c>
      <c r="AC173" s="7">
        <v>0</v>
      </c>
      <c r="AD173" s="7">
        <v>0</v>
      </c>
      <c r="AE173" s="7">
        <v>0</v>
      </c>
      <c r="AF173" s="7">
        <v>0</v>
      </c>
      <c r="AG173" s="7">
        <v>0</v>
      </c>
      <c r="AH173" s="7">
        <v>0</v>
      </c>
      <c r="AI173" s="7">
        <v>0</v>
      </c>
      <c r="AJ173" s="7">
        <v>0</v>
      </c>
      <c r="AK173" s="7">
        <v>0</v>
      </c>
      <c r="AL173" s="7">
        <v>0</v>
      </c>
      <c r="AM173" s="7">
        <v>2.8037383177570093E-2</v>
      </c>
      <c r="AN173" s="7">
        <v>2.8037383177570093E-2</v>
      </c>
      <c r="AO173" s="7">
        <v>8.4112149532710276E-2</v>
      </c>
      <c r="AP173" s="7">
        <v>7.9439252336448593E-2</v>
      </c>
      <c r="AQ173" s="7">
        <v>9.8130841121495324E-2</v>
      </c>
      <c r="AR173" s="7">
        <v>0.10747663551401869</v>
      </c>
      <c r="AS173" s="7">
        <v>0.1306532663316583</v>
      </c>
      <c r="AT173" s="7">
        <v>0.20603015075376885</v>
      </c>
      <c r="AU173" s="7">
        <v>0.15075376884422109</v>
      </c>
      <c r="AV173" s="7">
        <v>0.28140703517587939</v>
      </c>
      <c r="AW173" s="7">
        <v>0</v>
      </c>
      <c r="AX173" s="7">
        <v>0</v>
      </c>
      <c r="AY173" s="7">
        <v>0</v>
      </c>
      <c r="AZ173" s="7">
        <v>0</v>
      </c>
      <c r="BA173" s="7">
        <v>0</v>
      </c>
      <c r="BB173" s="7">
        <v>0</v>
      </c>
    </row>
    <row r="174" spans="1:54" x14ac:dyDescent="0.25">
      <c r="A174" s="7">
        <v>0</v>
      </c>
      <c r="B174" s="7">
        <v>0</v>
      </c>
      <c r="C174" s="7">
        <v>0</v>
      </c>
      <c r="D174" s="7">
        <v>0</v>
      </c>
      <c r="E174" s="7">
        <v>0</v>
      </c>
      <c r="F174" s="7">
        <v>0</v>
      </c>
      <c r="G174" s="7">
        <v>0</v>
      </c>
      <c r="H174" s="7">
        <v>0</v>
      </c>
      <c r="I174" s="7">
        <v>0</v>
      </c>
      <c r="J174" s="7">
        <v>0</v>
      </c>
      <c r="K174" s="7">
        <v>0</v>
      </c>
      <c r="L174" s="7">
        <v>0</v>
      </c>
      <c r="M174" s="7">
        <v>0</v>
      </c>
      <c r="N174" s="7">
        <v>0</v>
      </c>
      <c r="O174" s="7">
        <v>0</v>
      </c>
      <c r="P174" s="7">
        <v>0</v>
      </c>
      <c r="Q174" s="7">
        <v>0</v>
      </c>
      <c r="R174" s="7">
        <v>0</v>
      </c>
      <c r="S174" s="7">
        <v>0</v>
      </c>
      <c r="T174" s="7">
        <v>0</v>
      </c>
      <c r="U174" s="7">
        <v>0</v>
      </c>
      <c r="V174" s="7">
        <v>0</v>
      </c>
      <c r="W174" s="7">
        <v>0</v>
      </c>
      <c r="X174" s="7">
        <v>0</v>
      </c>
      <c r="Y174" s="7">
        <v>0</v>
      </c>
      <c r="Z174" s="7">
        <v>0</v>
      </c>
      <c r="AA174" s="7">
        <v>0</v>
      </c>
      <c r="AB174" s="7">
        <v>0</v>
      </c>
      <c r="AC174" s="7">
        <v>0</v>
      </c>
      <c r="AD174" s="7">
        <v>0</v>
      </c>
      <c r="AE174" s="7">
        <v>0</v>
      </c>
      <c r="AF174" s="7">
        <v>0</v>
      </c>
      <c r="AG174" s="7">
        <v>0</v>
      </c>
      <c r="AH174" s="7">
        <v>0</v>
      </c>
      <c r="AI174" s="7">
        <v>0</v>
      </c>
      <c r="AJ174" s="7">
        <v>0</v>
      </c>
      <c r="AK174" s="7">
        <v>0</v>
      </c>
      <c r="AL174" s="7">
        <v>0</v>
      </c>
      <c r="AM174" s="7">
        <v>4.633204633204633E-2</v>
      </c>
      <c r="AN174" s="7">
        <v>4.4401544401544403E-2</v>
      </c>
      <c r="AO174" s="7">
        <v>0.12162162162162163</v>
      </c>
      <c r="AP174" s="7">
        <v>9.8455598455598453E-2</v>
      </c>
      <c r="AQ174" s="7">
        <v>0.13127413127413126</v>
      </c>
      <c r="AR174" s="7">
        <v>0.14478764478764478</v>
      </c>
      <c r="AS174" s="7">
        <v>0.18650793650793651</v>
      </c>
      <c r="AT174" s="7">
        <v>0.1765873015873016</v>
      </c>
      <c r="AU174" s="7">
        <v>0.20436507936507936</v>
      </c>
      <c r="AV174" s="7">
        <v>0.28968253968253971</v>
      </c>
      <c r="AW174" s="7">
        <v>0</v>
      </c>
      <c r="AX174" s="7">
        <v>0</v>
      </c>
      <c r="AY174" s="7">
        <v>0</v>
      </c>
      <c r="AZ174" s="7">
        <v>0</v>
      </c>
      <c r="BA174" s="7">
        <v>0</v>
      </c>
      <c r="BB174" s="7">
        <v>0</v>
      </c>
    </row>
    <row r="175" spans="1:54" x14ac:dyDescent="0.25">
      <c r="A175" s="7">
        <v>0</v>
      </c>
      <c r="B175" s="7">
        <v>0</v>
      </c>
      <c r="C175" s="7">
        <v>0</v>
      </c>
      <c r="D175" s="7">
        <v>0</v>
      </c>
      <c r="E175" s="7">
        <v>0</v>
      </c>
      <c r="F175" s="7">
        <v>0</v>
      </c>
      <c r="G175" s="7">
        <v>0</v>
      </c>
      <c r="H175" s="7">
        <v>0</v>
      </c>
      <c r="I175" s="7">
        <v>0</v>
      </c>
      <c r="J175" s="7">
        <v>0</v>
      </c>
      <c r="K175" s="7">
        <v>0</v>
      </c>
      <c r="L175" s="7">
        <v>0</v>
      </c>
      <c r="M175" s="7">
        <v>0</v>
      </c>
      <c r="N175" s="7">
        <v>0</v>
      </c>
      <c r="O175" s="7">
        <v>0</v>
      </c>
      <c r="P175" s="7">
        <v>0</v>
      </c>
      <c r="Q175" s="7">
        <v>0</v>
      </c>
      <c r="R175" s="7">
        <v>0</v>
      </c>
      <c r="S175" s="7">
        <v>0</v>
      </c>
      <c r="T175" s="7">
        <v>0</v>
      </c>
      <c r="U175" s="7">
        <v>0</v>
      </c>
      <c r="V175" s="7">
        <v>0</v>
      </c>
      <c r="W175" s="7">
        <v>0</v>
      </c>
      <c r="X175" s="7">
        <v>0</v>
      </c>
      <c r="Y175" s="7">
        <v>0</v>
      </c>
      <c r="Z175" s="7">
        <v>0</v>
      </c>
      <c r="AA175" s="7">
        <v>0</v>
      </c>
      <c r="AB175" s="7">
        <v>0</v>
      </c>
      <c r="AC175" s="7">
        <v>0</v>
      </c>
      <c r="AD175" s="7">
        <v>0</v>
      </c>
      <c r="AE175" s="7">
        <v>0</v>
      </c>
      <c r="AF175" s="7">
        <v>0</v>
      </c>
      <c r="AG175" s="7">
        <v>0</v>
      </c>
      <c r="AH175" s="7">
        <v>0</v>
      </c>
      <c r="AI175" s="7">
        <v>0</v>
      </c>
      <c r="AJ175" s="7">
        <v>0</v>
      </c>
      <c r="AK175" s="7">
        <v>0</v>
      </c>
      <c r="AL175" s="7">
        <v>0</v>
      </c>
      <c r="AM175" s="7">
        <v>1.1363636363636364E-2</v>
      </c>
      <c r="AN175" s="7">
        <v>2.2727272727272728E-2</v>
      </c>
      <c r="AO175" s="7">
        <v>7.9545454545454544E-2</v>
      </c>
      <c r="AP175" s="7">
        <v>3.9772727272727272E-2</v>
      </c>
      <c r="AQ175" s="7">
        <v>7.9545454545454544E-2</v>
      </c>
      <c r="AR175" s="7">
        <v>9.0909090909090912E-2</v>
      </c>
      <c r="AS175" s="7">
        <v>0.1206896551724138</v>
      </c>
      <c r="AT175" s="7">
        <v>0.14942528735632185</v>
      </c>
      <c r="AU175" s="7">
        <v>0.18390804597701149</v>
      </c>
      <c r="AV175" s="7">
        <v>0.21264367816091953</v>
      </c>
      <c r="AW175" s="7">
        <v>0</v>
      </c>
      <c r="AX175" s="7">
        <v>0</v>
      </c>
      <c r="AY175" s="7">
        <v>0</v>
      </c>
      <c r="AZ175" s="7">
        <v>0</v>
      </c>
      <c r="BA175" s="7">
        <v>0</v>
      </c>
      <c r="BB175" s="7">
        <v>0</v>
      </c>
    </row>
    <row r="176" spans="1:54" x14ac:dyDescent="0.25">
      <c r="A176" s="7">
        <v>0</v>
      </c>
      <c r="B176" s="7">
        <v>0</v>
      </c>
      <c r="C176" s="7">
        <v>0</v>
      </c>
      <c r="D176" s="7">
        <v>0</v>
      </c>
      <c r="E176" s="7">
        <v>0</v>
      </c>
      <c r="F176" s="7">
        <v>0</v>
      </c>
      <c r="G176" s="7">
        <v>0</v>
      </c>
      <c r="H176" s="7">
        <v>0</v>
      </c>
      <c r="I176" s="7">
        <v>0</v>
      </c>
      <c r="J176" s="7">
        <v>0</v>
      </c>
      <c r="K176" s="7">
        <v>0</v>
      </c>
      <c r="L176" s="7">
        <v>0</v>
      </c>
      <c r="M176" s="7">
        <v>0</v>
      </c>
      <c r="N176" s="7">
        <v>0</v>
      </c>
      <c r="O176" s="7">
        <v>0</v>
      </c>
      <c r="P176" s="7">
        <v>0</v>
      </c>
      <c r="Q176" s="7">
        <v>0</v>
      </c>
      <c r="R176" s="7">
        <v>0</v>
      </c>
      <c r="S176" s="7">
        <v>0</v>
      </c>
      <c r="T176" s="7">
        <v>0</v>
      </c>
      <c r="U176" s="7">
        <v>0</v>
      </c>
      <c r="V176" s="7">
        <v>0</v>
      </c>
      <c r="W176" s="7">
        <v>0</v>
      </c>
      <c r="X176" s="7">
        <v>0</v>
      </c>
      <c r="Y176" s="7">
        <v>0</v>
      </c>
      <c r="Z176" s="7">
        <v>0</v>
      </c>
      <c r="AA176" s="7">
        <v>0</v>
      </c>
      <c r="AB176" s="7">
        <v>0</v>
      </c>
      <c r="AC176" s="7">
        <v>0</v>
      </c>
      <c r="AD176" s="7">
        <v>0</v>
      </c>
      <c r="AE176" s="7">
        <v>0</v>
      </c>
      <c r="AF176" s="7">
        <v>0</v>
      </c>
      <c r="AG176" s="7">
        <v>0</v>
      </c>
      <c r="AH176" s="7">
        <v>0</v>
      </c>
      <c r="AI176" s="7">
        <v>0</v>
      </c>
      <c r="AJ176" s="7">
        <v>0</v>
      </c>
      <c r="AK176" s="7">
        <v>0</v>
      </c>
      <c r="AL176" s="7">
        <v>0</v>
      </c>
      <c r="AM176" s="7">
        <v>1.9047619047619049E-2</v>
      </c>
      <c r="AN176" s="7">
        <v>2.8571428571428571E-2</v>
      </c>
      <c r="AO176" s="7">
        <v>3.8095238095238099E-2</v>
      </c>
      <c r="AP176" s="7">
        <v>5.7692307692307696E-2</v>
      </c>
      <c r="AQ176" s="7">
        <v>0.13461538461538461</v>
      </c>
      <c r="AR176" s="7">
        <v>0.11538461538461539</v>
      </c>
      <c r="AS176" s="7">
        <v>0.12621359223300971</v>
      </c>
      <c r="AT176" s="7">
        <v>0.18269230769230768</v>
      </c>
      <c r="AU176" s="7">
        <v>0.1650485436893204</v>
      </c>
      <c r="AV176" s="7">
        <v>0.27184466019417475</v>
      </c>
      <c r="AW176" s="7">
        <v>0</v>
      </c>
      <c r="AX176" s="7">
        <v>0</v>
      </c>
      <c r="AY176" s="7">
        <v>0</v>
      </c>
      <c r="AZ176" s="7">
        <v>0</v>
      </c>
      <c r="BA176" s="7">
        <v>0</v>
      </c>
      <c r="BB176" s="7">
        <v>0</v>
      </c>
    </row>
    <row r="177" spans="1:54" x14ac:dyDescent="0.25">
      <c r="A177" s="7">
        <v>0</v>
      </c>
      <c r="B177" s="7">
        <v>0</v>
      </c>
      <c r="C177" s="7">
        <v>0</v>
      </c>
      <c r="D177" s="7">
        <v>0</v>
      </c>
      <c r="E177" s="7">
        <v>0</v>
      </c>
      <c r="F177" s="7">
        <v>0</v>
      </c>
      <c r="G177" s="7">
        <v>0</v>
      </c>
      <c r="H177" s="7">
        <v>0</v>
      </c>
      <c r="I177" s="7">
        <v>0</v>
      </c>
      <c r="J177" s="7">
        <v>0</v>
      </c>
      <c r="K177" s="7">
        <v>0</v>
      </c>
      <c r="L177" s="7">
        <v>0</v>
      </c>
      <c r="M177" s="7">
        <v>0</v>
      </c>
      <c r="N177" s="7">
        <v>0</v>
      </c>
      <c r="O177" s="7">
        <v>0</v>
      </c>
      <c r="P177" s="7">
        <v>0</v>
      </c>
      <c r="Q177" s="7">
        <v>0</v>
      </c>
      <c r="R177" s="7">
        <v>0</v>
      </c>
      <c r="S177" s="7">
        <v>0</v>
      </c>
      <c r="T177" s="7">
        <v>0</v>
      </c>
      <c r="U177" s="7">
        <v>0</v>
      </c>
      <c r="V177" s="7">
        <v>0</v>
      </c>
      <c r="W177" s="7">
        <v>0</v>
      </c>
      <c r="X177" s="7">
        <v>0</v>
      </c>
      <c r="Y177" s="7">
        <v>0</v>
      </c>
      <c r="Z177" s="7">
        <v>0</v>
      </c>
      <c r="AA177" s="7">
        <v>0</v>
      </c>
      <c r="AB177" s="7">
        <v>0</v>
      </c>
      <c r="AC177" s="7">
        <v>0</v>
      </c>
      <c r="AD177" s="7">
        <v>0</v>
      </c>
      <c r="AE177" s="7">
        <v>0</v>
      </c>
      <c r="AF177" s="7">
        <v>0</v>
      </c>
      <c r="AG177" s="7">
        <v>0</v>
      </c>
      <c r="AH177" s="7">
        <v>0</v>
      </c>
      <c r="AI177" s="7">
        <v>0</v>
      </c>
      <c r="AJ177" s="7">
        <v>0</v>
      </c>
      <c r="AK177" s="7">
        <v>0</v>
      </c>
      <c r="AL177" s="7">
        <v>0</v>
      </c>
      <c r="AM177" s="7">
        <v>6.0606060606060608E-2</v>
      </c>
      <c r="AN177" s="7">
        <v>9.0909090909090912E-2</v>
      </c>
      <c r="AO177" s="7">
        <v>0.12121212121212122</v>
      </c>
      <c r="AP177" s="7">
        <v>0.13636363636363635</v>
      </c>
      <c r="AQ177" s="7">
        <v>0.18181818181818182</v>
      </c>
      <c r="AR177" s="7">
        <v>0.16666666666666666</v>
      </c>
      <c r="AS177" s="7">
        <v>0.21212121212121213</v>
      </c>
      <c r="AT177" s="7">
        <v>0.22727272727272727</v>
      </c>
      <c r="AU177" s="7">
        <v>0.13636363636363635</v>
      </c>
      <c r="AV177" s="7">
        <v>0.24242424242424243</v>
      </c>
      <c r="AW177" s="7">
        <v>0</v>
      </c>
      <c r="AX177" s="7">
        <v>0</v>
      </c>
      <c r="AY177" s="7">
        <v>0</v>
      </c>
      <c r="AZ177" s="7">
        <v>0</v>
      </c>
      <c r="BA177" s="7">
        <v>0</v>
      </c>
      <c r="BB177" s="7">
        <v>0</v>
      </c>
    </row>
    <row r="178" spans="1:54" x14ac:dyDescent="0.25">
      <c r="A178" s="7">
        <v>0</v>
      </c>
      <c r="B178" s="7">
        <v>0</v>
      </c>
      <c r="C178" s="7">
        <v>0</v>
      </c>
      <c r="D178" s="7">
        <v>0</v>
      </c>
      <c r="E178" s="7">
        <v>0</v>
      </c>
      <c r="F178" s="7">
        <v>0</v>
      </c>
      <c r="G178" s="7">
        <v>0</v>
      </c>
      <c r="H178" s="7">
        <v>0</v>
      </c>
      <c r="I178" s="7">
        <v>0</v>
      </c>
      <c r="J178" s="7">
        <v>0</v>
      </c>
      <c r="K178" s="7">
        <v>0</v>
      </c>
      <c r="L178" s="7">
        <v>0</v>
      </c>
      <c r="M178" s="7">
        <v>0</v>
      </c>
      <c r="N178" s="7">
        <v>0</v>
      </c>
      <c r="O178" s="7">
        <v>0</v>
      </c>
      <c r="P178" s="7">
        <v>0</v>
      </c>
      <c r="Q178" s="7">
        <v>0</v>
      </c>
      <c r="R178" s="7">
        <v>0</v>
      </c>
      <c r="S178" s="7">
        <v>0</v>
      </c>
      <c r="T178" s="7">
        <v>0</v>
      </c>
      <c r="U178" s="7">
        <v>0</v>
      </c>
      <c r="V178" s="7">
        <v>0</v>
      </c>
      <c r="W178" s="7">
        <v>0</v>
      </c>
      <c r="X178" s="7">
        <v>0</v>
      </c>
      <c r="Y178" s="7">
        <v>0</v>
      </c>
      <c r="Z178" s="7">
        <v>0</v>
      </c>
      <c r="AA178" s="7">
        <v>0</v>
      </c>
      <c r="AB178" s="7">
        <v>0</v>
      </c>
      <c r="AC178" s="7">
        <v>0</v>
      </c>
      <c r="AD178" s="7">
        <v>0</v>
      </c>
      <c r="AE178" s="7">
        <v>0</v>
      </c>
      <c r="AF178" s="7">
        <v>0</v>
      </c>
      <c r="AG178" s="7">
        <v>0</v>
      </c>
      <c r="AH178" s="7">
        <v>0</v>
      </c>
      <c r="AI178" s="7">
        <v>0</v>
      </c>
      <c r="AJ178" s="7">
        <v>0</v>
      </c>
      <c r="AK178" s="7">
        <v>0</v>
      </c>
      <c r="AL178" s="7">
        <v>0</v>
      </c>
      <c r="AM178" s="7">
        <v>3.7735849056603772E-2</v>
      </c>
      <c r="AN178" s="7">
        <v>1.8867924528301886E-2</v>
      </c>
      <c r="AO178" s="7">
        <v>9.4339622641509441E-2</v>
      </c>
      <c r="AP178" s="7">
        <v>0.15094339622641509</v>
      </c>
      <c r="AQ178" s="7">
        <v>0.18867924528301888</v>
      </c>
      <c r="AR178" s="7">
        <v>0.16981132075471697</v>
      </c>
      <c r="AS178" s="7">
        <v>0.11320754716981132</v>
      </c>
      <c r="AT178" s="7">
        <v>0.15094339622641509</v>
      </c>
      <c r="AU178" s="7">
        <v>0.16981132075471697</v>
      </c>
      <c r="AV178" s="7">
        <v>0.18867924528301888</v>
      </c>
      <c r="AW178" s="7">
        <v>0</v>
      </c>
      <c r="AX178" s="7">
        <v>0</v>
      </c>
      <c r="AY178" s="7">
        <v>0</v>
      </c>
      <c r="AZ178" s="7">
        <v>0</v>
      </c>
      <c r="BA178" s="7">
        <v>0</v>
      </c>
      <c r="BB178" s="7">
        <v>0</v>
      </c>
    </row>
    <row r="179" spans="1:54" x14ac:dyDescent="0.25">
      <c r="A179" s="7">
        <v>0</v>
      </c>
      <c r="B179" s="7">
        <v>0</v>
      </c>
      <c r="C179" s="7">
        <v>0</v>
      </c>
      <c r="D179" s="7">
        <v>0</v>
      </c>
      <c r="E179" s="7">
        <v>0</v>
      </c>
      <c r="F179" s="7">
        <v>0</v>
      </c>
      <c r="G179" s="7">
        <v>0</v>
      </c>
      <c r="H179" s="7">
        <v>0</v>
      </c>
      <c r="I179" s="7">
        <v>0</v>
      </c>
      <c r="J179" s="7">
        <v>0</v>
      </c>
      <c r="K179" s="7">
        <v>0</v>
      </c>
      <c r="L179" s="7">
        <v>0</v>
      </c>
      <c r="M179" s="7">
        <v>0</v>
      </c>
      <c r="N179" s="7">
        <v>0</v>
      </c>
      <c r="O179" s="7">
        <v>0</v>
      </c>
      <c r="P179" s="7">
        <v>0</v>
      </c>
      <c r="Q179" s="7">
        <v>0</v>
      </c>
      <c r="R179" s="7">
        <v>0</v>
      </c>
      <c r="S179" s="7">
        <v>0</v>
      </c>
      <c r="T179" s="7">
        <v>0</v>
      </c>
      <c r="U179" s="7">
        <v>0</v>
      </c>
      <c r="V179" s="7">
        <v>0</v>
      </c>
      <c r="W179" s="7">
        <v>0</v>
      </c>
      <c r="X179" s="7">
        <v>0</v>
      </c>
      <c r="Y179" s="7">
        <v>0</v>
      </c>
      <c r="Z179" s="7">
        <v>0</v>
      </c>
      <c r="AA179" s="7">
        <v>0</v>
      </c>
      <c r="AB179" s="7">
        <v>0</v>
      </c>
      <c r="AC179" s="7">
        <v>0</v>
      </c>
      <c r="AD179" s="7">
        <v>0</v>
      </c>
      <c r="AE179" s="7">
        <v>0</v>
      </c>
      <c r="AF179" s="7">
        <v>0</v>
      </c>
      <c r="AG179" s="7">
        <v>0</v>
      </c>
      <c r="AH179" s="7">
        <v>0</v>
      </c>
      <c r="AI179" s="7">
        <v>0</v>
      </c>
      <c r="AJ179" s="7">
        <v>0</v>
      </c>
      <c r="AK179" s="7">
        <v>0</v>
      </c>
      <c r="AL179" s="7">
        <v>0</v>
      </c>
      <c r="AM179" s="7">
        <v>0</v>
      </c>
      <c r="AN179" s="7">
        <v>0</v>
      </c>
      <c r="AO179" s="7">
        <v>2.3255813953488372E-2</v>
      </c>
      <c r="AP179" s="7">
        <v>4.6511627906976744E-2</v>
      </c>
      <c r="AQ179" s="7">
        <v>9.3023255813953487E-2</v>
      </c>
      <c r="AR179" s="7">
        <v>0.11627906976744186</v>
      </c>
      <c r="AS179" s="7">
        <v>0.18604651162790697</v>
      </c>
      <c r="AT179" s="7">
        <v>0.18604651162790697</v>
      </c>
      <c r="AU179" s="7">
        <v>0.13953488372093023</v>
      </c>
      <c r="AV179" s="7">
        <v>0.16279069767441862</v>
      </c>
      <c r="AW179" s="7">
        <v>0</v>
      </c>
      <c r="AX179" s="7">
        <v>0</v>
      </c>
      <c r="AY179" s="7">
        <v>0</v>
      </c>
      <c r="AZ179" s="7">
        <v>0</v>
      </c>
      <c r="BA179" s="7">
        <v>0</v>
      </c>
      <c r="BB179" s="7">
        <v>0</v>
      </c>
    </row>
    <row r="180" spans="1:54" x14ac:dyDescent="0.25">
      <c r="A180" s="7">
        <v>0</v>
      </c>
      <c r="B180" s="7">
        <v>0</v>
      </c>
      <c r="C180" s="7">
        <v>0</v>
      </c>
      <c r="D180" s="7">
        <v>0</v>
      </c>
      <c r="E180" s="7">
        <v>0</v>
      </c>
      <c r="F180" s="7">
        <v>0</v>
      </c>
      <c r="G180" s="7">
        <v>0</v>
      </c>
      <c r="H180" s="7">
        <v>0</v>
      </c>
      <c r="I180" s="7">
        <v>0</v>
      </c>
      <c r="J180" s="7">
        <v>0</v>
      </c>
      <c r="K180" s="7">
        <v>0</v>
      </c>
      <c r="L180" s="7">
        <v>0</v>
      </c>
      <c r="M180" s="7">
        <v>0</v>
      </c>
      <c r="N180" s="7">
        <v>0</v>
      </c>
      <c r="O180" s="7">
        <v>0</v>
      </c>
      <c r="P180" s="7">
        <v>0</v>
      </c>
      <c r="Q180" s="7">
        <v>0</v>
      </c>
      <c r="R180" s="7">
        <v>0</v>
      </c>
      <c r="S180" s="7">
        <v>0</v>
      </c>
      <c r="T180" s="7">
        <v>0</v>
      </c>
      <c r="U180" s="7">
        <v>0</v>
      </c>
      <c r="V180" s="7">
        <v>0</v>
      </c>
      <c r="W180" s="7">
        <v>0</v>
      </c>
      <c r="X180" s="7">
        <v>0</v>
      </c>
      <c r="Y180" s="7">
        <v>0</v>
      </c>
      <c r="Z180" s="7">
        <v>0</v>
      </c>
      <c r="AA180" s="7">
        <v>0</v>
      </c>
      <c r="AB180" s="7">
        <v>0</v>
      </c>
      <c r="AC180" s="7">
        <v>0</v>
      </c>
      <c r="AD180" s="7">
        <v>0</v>
      </c>
      <c r="AE180" s="7">
        <v>0</v>
      </c>
      <c r="AF180" s="7">
        <v>0</v>
      </c>
      <c r="AG180" s="7">
        <v>0</v>
      </c>
      <c r="AH180" s="7">
        <v>0</v>
      </c>
      <c r="AI180" s="7">
        <v>0</v>
      </c>
      <c r="AJ180" s="7">
        <v>0</v>
      </c>
      <c r="AK180" s="7">
        <v>0</v>
      </c>
      <c r="AL180" s="7">
        <v>0</v>
      </c>
      <c r="AM180" s="7">
        <v>0</v>
      </c>
      <c r="AN180" s="7">
        <v>0</v>
      </c>
      <c r="AO180" s="7">
        <v>2.7027027027027029E-2</v>
      </c>
      <c r="AP180" s="7">
        <v>2.7027027027027029E-2</v>
      </c>
      <c r="AQ180" s="7">
        <v>5.4054054054054057E-2</v>
      </c>
      <c r="AR180" s="7">
        <v>8.1081081081081086E-2</v>
      </c>
      <c r="AS180" s="7">
        <v>0.16216216216216217</v>
      </c>
      <c r="AT180" s="7">
        <v>5.4054054054054057E-2</v>
      </c>
      <c r="AU180" s="7">
        <v>5.4054054054054057E-2</v>
      </c>
      <c r="AV180" s="7">
        <v>0.10810810810810811</v>
      </c>
      <c r="AW180" s="7">
        <v>0</v>
      </c>
      <c r="AX180" s="7">
        <v>0</v>
      </c>
      <c r="AY180" s="7">
        <v>0</v>
      </c>
      <c r="AZ180" s="7">
        <v>0</v>
      </c>
      <c r="BA180" s="7">
        <v>0</v>
      </c>
      <c r="BB180" s="7">
        <v>0</v>
      </c>
    </row>
    <row r="181" spans="1:54" x14ac:dyDescent="0.25">
      <c r="A181" s="7">
        <v>0</v>
      </c>
      <c r="B181" s="7">
        <v>0</v>
      </c>
      <c r="C181" s="7">
        <v>0</v>
      </c>
      <c r="D181" s="7">
        <v>0</v>
      </c>
      <c r="E181" s="7">
        <v>0</v>
      </c>
      <c r="F181" s="7">
        <v>0</v>
      </c>
      <c r="G181" s="7">
        <v>0</v>
      </c>
      <c r="H181" s="7">
        <v>0</v>
      </c>
      <c r="I181" s="7">
        <v>0</v>
      </c>
      <c r="J181" s="7">
        <v>0</v>
      </c>
      <c r="K181" s="7">
        <v>0</v>
      </c>
      <c r="L181" s="7">
        <v>0</v>
      </c>
      <c r="M181" s="7">
        <v>0</v>
      </c>
      <c r="N181" s="7">
        <v>0</v>
      </c>
      <c r="O181" s="7">
        <v>0</v>
      </c>
      <c r="P181" s="7">
        <v>0</v>
      </c>
      <c r="Q181" s="7">
        <v>0</v>
      </c>
      <c r="R181" s="7">
        <v>0</v>
      </c>
      <c r="S181" s="7">
        <v>0</v>
      </c>
      <c r="T181" s="7">
        <v>0</v>
      </c>
      <c r="U181" s="7">
        <v>0</v>
      </c>
      <c r="V181" s="7">
        <v>0</v>
      </c>
      <c r="W181" s="7">
        <v>0</v>
      </c>
      <c r="X181" s="7">
        <v>0</v>
      </c>
      <c r="Y181" s="7">
        <v>0</v>
      </c>
      <c r="Z181" s="7">
        <v>0</v>
      </c>
      <c r="AA181" s="7">
        <v>0</v>
      </c>
      <c r="AB181" s="7">
        <v>0</v>
      </c>
      <c r="AC181" s="7">
        <v>0</v>
      </c>
      <c r="AD181" s="7">
        <v>0</v>
      </c>
      <c r="AE181" s="7">
        <v>0</v>
      </c>
      <c r="AF181" s="7">
        <v>0</v>
      </c>
      <c r="AG181" s="7">
        <v>0</v>
      </c>
      <c r="AH181" s="7">
        <v>0</v>
      </c>
      <c r="AI181" s="7">
        <v>0</v>
      </c>
      <c r="AJ181" s="7">
        <v>0</v>
      </c>
      <c r="AK181" s="7">
        <v>0</v>
      </c>
      <c r="AL181" s="7">
        <v>0</v>
      </c>
      <c r="AM181" s="7">
        <v>6.6666666666666666E-2</v>
      </c>
      <c r="AN181" s="7">
        <v>3.3333333333333333E-2</v>
      </c>
      <c r="AO181" s="7">
        <v>3.3333333333333333E-2</v>
      </c>
      <c r="AP181" s="7">
        <v>3.3333333333333333E-2</v>
      </c>
      <c r="AQ181" s="7">
        <v>3.3333333333333333E-2</v>
      </c>
      <c r="AR181" s="7">
        <v>6.6666666666666666E-2</v>
      </c>
      <c r="AS181" s="7">
        <v>3.3333333333333333E-2</v>
      </c>
      <c r="AT181" s="7">
        <v>0.16666666666666666</v>
      </c>
      <c r="AU181" s="7">
        <v>0.16666666666666666</v>
      </c>
      <c r="AV181" s="7">
        <v>0.13793103448275862</v>
      </c>
      <c r="AW181" s="7">
        <v>0</v>
      </c>
      <c r="AX181" s="7">
        <v>0</v>
      </c>
      <c r="AY181" s="7">
        <v>0</v>
      </c>
      <c r="AZ181" s="7">
        <v>0</v>
      </c>
      <c r="BA181" s="7">
        <v>0</v>
      </c>
      <c r="BB181" s="7">
        <v>0</v>
      </c>
    </row>
    <row r="182" spans="1:54" x14ac:dyDescent="0.25">
      <c r="A182" s="7">
        <v>0</v>
      </c>
      <c r="B182" s="7">
        <v>0</v>
      </c>
      <c r="C182" s="7">
        <v>0</v>
      </c>
      <c r="D182" s="7">
        <v>0</v>
      </c>
      <c r="E182" s="7">
        <v>0</v>
      </c>
      <c r="F182" s="7">
        <v>0</v>
      </c>
      <c r="G182" s="7">
        <v>0</v>
      </c>
      <c r="H182" s="7">
        <v>0</v>
      </c>
      <c r="I182" s="7">
        <v>0</v>
      </c>
      <c r="J182" s="7">
        <v>0</v>
      </c>
      <c r="K182" s="7">
        <v>0</v>
      </c>
      <c r="L182" s="7">
        <v>0</v>
      </c>
      <c r="M182" s="7">
        <v>0</v>
      </c>
      <c r="N182" s="7">
        <v>0</v>
      </c>
      <c r="O182" s="7">
        <v>0</v>
      </c>
      <c r="P182" s="7">
        <v>0</v>
      </c>
      <c r="Q182" s="7">
        <v>0</v>
      </c>
      <c r="R182" s="7">
        <v>0</v>
      </c>
      <c r="S182" s="7">
        <v>0</v>
      </c>
      <c r="T182" s="7">
        <v>0</v>
      </c>
      <c r="U182" s="7">
        <v>0</v>
      </c>
      <c r="V182" s="7">
        <v>0</v>
      </c>
      <c r="W182" s="7">
        <v>0</v>
      </c>
      <c r="X182" s="7">
        <v>0</v>
      </c>
      <c r="Y182" s="7">
        <v>0</v>
      </c>
      <c r="Z182" s="7">
        <v>0</v>
      </c>
      <c r="AA182" s="7">
        <v>0</v>
      </c>
      <c r="AB182" s="7">
        <v>0</v>
      </c>
      <c r="AC182" s="7">
        <v>0</v>
      </c>
      <c r="AD182" s="7">
        <v>0</v>
      </c>
      <c r="AE182" s="7">
        <v>0</v>
      </c>
      <c r="AF182" s="7">
        <v>0</v>
      </c>
      <c r="AG182" s="7">
        <v>0</v>
      </c>
      <c r="AH182" s="7">
        <v>0</v>
      </c>
      <c r="AI182" s="7">
        <v>0</v>
      </c>
      <c r="AJ182" s="7">
        <v>0</v>
      </c>
      <c r="AK182" s="7">
        <v>0</v>
      </c>
      <c r="AL182" s="7">
        <v>0</v>
      </c>
      <c r="AM182" s="7">
        <v>5.128205128205128E-2</v>
      </c>
      <c r="AN182" s="7">
        <v>2.564102564102564E-2</v>
      </c>
      <c r="AO182" s="7">
        <v>5.128205128205128E-2</v>
      </c>
      <c r="AP182" s="7">
        <v>0.10256410256410256</v>
      </c>
      <c r="AQ182" s="7">
        <v>7.6923076923076927E-2</v>
      </c>
      <c r="AR182" s="7">
        <v>0.17948717948717949</v>
      </c>
      <c r="AS182" s="7">
        <v>0.23076923076923078</v>
      </c>
      <c r="AT182" s="7">
        <v>0.10256410256410256</v>
      </c>
      <c r="AU182" s="7">
        <v>0.12820512820512819</v>
      </c>
      <c r="AV182" s="7">
        <v>0.28205128205128205</v>
      </c>
      <c r="AW182" s="7">
        <v>0</v>
      </c>
      <c r="AX182" s="7">
        <v>0</v>
      </c>
      <c r="AY182" s="7">
        <v>0</v>
      </c>
      <c r="AZ182" s="7">
        <v>0</v>
      </c>
      <c r="BA182" s="7">
        <v>0</v>
      </c>
      <c r="BB182" s="7">
        <v>0</v>
      </c>
    </row>
    <row r="183" spans="1:54" x14ac:dyDescent="0.25">
      <c r="A183" s="7">
        <v>0</v>
      </c>
      <c r="B183" s="7">
        <v>0</v>
      </c>
      <c r="C183" s="7">
        <v>0</v>
      </c>
      <c r="D183" s="7">
        <v>0</v>
      </c>
      <c r="E183" s="7">
        <v>0</v>
      </c>
      <c r="F183" s="7">
        <v>0</v>
      </c>
      <c r="G183" s="7">
        <v>0</v>
      </c>
      <c r="H183" s="7">
        <v>0</v>
      </c>
      <c r="I183" s="7">
        <v>0</v>
      </c>
      <c r="J183" s="7">
        <v>0</v>
      </c>
      <c r="K183" s="7">
        <v>0</v>
      </c>
      <c r="L183" s="7">
        <v>0</v>
      </c>
      <c r="M183" s="7">
        <v>0</v>
      </c>
      <c r="N183" s="7">
        <v>0</v>
      </c>
      <c r="O183" s="7">
        <v>0</v>
      </c>
      <c r="P183" s="7">
        <v>0</v>
      </c>
      <c r="Q183" s="7">
        <v>0</v>
      </c>
      <c r="R183" s="7">
        <v>0</v>
      </c>
      <c r="S183" s="7">
        <v>0</v>
      </c>
      <c r="T183" s="7">
        <v>0</v>
      </c>
      <c r="U183" s="7">
        <v>0</v>
      </c>
      <c r="V183" s="7">
        <v>0</v>
      </c>
      <c r="W183" s="7">
        <v>0</v>
      </c>
      <c r="X183" s="7">
        <v>0</v>
      </c>
      <c r="Y183" s="7">
        <v>0</v>
      </c>
      <c r="Z183" s="7">
        <v>0</v>
      </c>
      <c r="AA183" s="7">
        <v>0</v>
      </c>
      <c r="AB183" s="7">
        <v>0</v>
      </c>
      <c r="AC183" s="7">
        <v>0</v>
      </c>
      <c r="AD183" s="7">
        <v>0</v>
      </c>
      <c r="AE183" s="7">
        <v>0</v>
      </c>
      <c r="AF183" s="7">
        <v>0</v>
      </c>
      <c r="AG183" s="7">
        <v>0</v>
      </c>
      <c r="AH183" s="7">
        <v>0</v>
      </c>
      <c r="AI183" s="7">
        <v>0</v>
      </c>
      <c r="AJ183" s="7">
        <v>0</v>
      </c>
      <c r="AK183" s="7">
        <v>0</v>
      </c>
      <c r="AL183" s="7">
        <v>0</v>
      </c>
      <c r="AM183" s="7">
        <v>0</v>
      </c>
      <c r="AN183" s="7">
        <v>0.05</v>
      </c>
      <c r="AO183" s="7">
        <v>0</v>
      </c>
      <c r="AP183" s="7">
        <v>0.05</v>
      </c>
      <c r="AQ183" s="7">
        <v>0.05</v>
      </c>
      <c r="AR183" s="7">
        <v>0.2</v>
      </c>
      <c r="AS183" s="7">
        <v>0.25</v>
      </c>
      <c r="AT183" s="7">
        <v>0.3</v>
      </c>
      <c r="AU183" s="7">
        <v>0.15</v>
      </c>
      <c r="AV183" s="7">
        <v>0.2</v>
      </c>
      <c r="AW183" s="7">
        <v>0</v>
      </c>
      <c r="AX183" s="7">
        <v>0</v>
      </c>
      <c r="AY183" s="7">
        <v>0</v>
      </c>
      <c r="AZ183" s="7">
        <v>0</v>
      </c>
      <c r="BA183" s="7">
        <v>0</v>
      </c>
      <c r="BB183" s="7">
        <v>0</v>
      </c>
    </row>
    <row r="184" spans="1:54" x14ac:dyDescent="0.25">
      <c r="A184" s="7">
        <v>0</v>
      </c>
      <c r="B184" s="7">
        <v>0</v>
      </c>
      <c r="C184" s="7">
        <v>0</v>
      </c>
      <c r="D184" s="7">
        <v>0</v>
      </c>
      <c r="E184" s="7">
        <v>0</v>
      </c>
      <c r="F184" s="7">
        <v>0</v>
      </c>
      <c r="G184" s="7">
        <v>0</v>
      </c>
      <c r="H184" s="7">
        <v>0</v>
      </c>
      <c r="I184" s="7">
        <v>0</v>
      </c>
      <c r="J184" s="7">
        <v>0</v>
      </c>
      <c r="K184" s="7">
        <v>0</v>
      </c>
      <c r="L184" s="7">
        <v>0</v>
      </c>
      <c r="M184" s="7">
        <v>0</v>
      </c>
      <c r="N184" s="7">
        <v>0</v>
      </c>
      <c r="O184" s="7">
        <v>0</v>
      </c>
      <c r="P184" s="7">
        <v>0</v>
      </c>
      <c r="Q184" s="7">
        <v>0</v>
      </c>
      <c r="R184" s="7">
        <v>0</v>
      </c>
      <c r="S184" s="7">
        <v>0</v>
      </c>
      <c r="T184" s="7">
        <v>0</v>
      </c>
      <c r="U184" s="7">
        <v>0</v>
      </c>
      <c r="V184" s="7">
        <v>0</v>
      </c>
      <c r="W184" s="7">
        <v>0</v>
      </c>
      <c r="X184" s="7">
        <v>0</v>
      </c>
      <c r="Y184" s="7">
        <v>0</v>
      </c>
      <c r="Z184" s="7">
        <v>0</v>
      </c>
      <c r="AA184" s="7">
        <v>0</v>
      </c>
      <c r="AB184" s="7">
        <v>0</v>
      </c>
      <c r="AC184" s="7">
        <v>0</v>
      </c>
      <c r="AD184" s="7">
        <v>0</v>
      </c>
      <c r="AE184" s="7">
        <v>0</v>
      </c>
      <c r="AF184" s="7">
        <v>0</v>
      </c>
      <c r="AG184" s="7">
        <v>0</v>
      </c>
      <c r="AH184" s="7">
        <v>0</v>
      </c>
      <c r="AI184" s="7">
        <v>0</v>
      </c>
      <c r="AJ184" s="7">
        <v>0</v>
      </c>
      <c r="AK184" s="7">
        <v>0</v>
      </c>
      <c r="AL184" s="7">
        <v>0</v>
      </c>
      <c r="AM184" s="7">
        <v>3.0303030303030304E-2</v>
      </c>
      <c r="AN184" s="7">
        <v>3.0303030303030304E-2</v>
      </c>
      <c r="AO184" s="7">
        <v>6.0606060606060608E-2</v>
      </c>
      <c r="AP184" s="7">
        <v>6.0606060606060608E-2</v>
      </c>
      <c r="AQ184" s="7">
        <v>9.0909090909090912E-2</v>
      </c>
      <c r="AR184" s="7">
        <v>6.0606060606060608E-2</v>
      </c>
      <c r="AS184" s="7">
        <v>6.0606060606060608E-2</v>
      </c>
      <c r="AT184" s="7">
        <v>0.15151515151515152</v>
      </c>
      <c r="AU184" s="7">
        <v>6.0606060606060608E-2</v>
      </c>
      <c r="AV184" s="7">
        <v>0.12121212121212122</v>
      </c>
      <c r="AW184" s="7">
        <v>0</v>
      </c>
      <c r="AX184" s="7">
        <v>0</v>
      </c>
      <c r="AY184" s="7">
        <v>0</v>
      </c>
      <c r="AZ184" s="7">
        <v>0</v>
      </c>
      <c r="BA184" s="7">
        <v>0</v>
      </c>
      <c r="BB184" s="7">
        <v>0</v>
      </c>
    </row>
    <row r="185" spans="1:54" x14ac:dyDescent="0.25">
      <c r="A185" s="7">
        <v>0</v>
      </c>
      <c r="B185" s="7">
        <v>0</v>
      </c>
      <c r="C185" s="7">
        <v>0</v>
      </c>
      <c r="D185" s="7">
        <v>0</v>
      </c>
      <c r="E185" s="7">
        <v>0</v>
      </c>
      <c r="F185" s="7">
        <v>0</v>
      </c>
      <c r="G185" s="7">
        <v>0</v>
      </c>
      <c r="H185" s="7">
        <v>0</v>
      </c>
      <c r="I185" s="7">
        <v>0</v>
      </c>
      <c r="J185" s="7">
        <v>0</v>
      </c>
      <c r="K185" s="7">
        <v>0</v>
      </c>
      <c r="L185" s="7">
        <v>0</v>
      </c>
      <c r="M185" s="7">
        <v>0</v>
      </c>
      <c r="N185" s="7">
        <v>0</v>
      </c>
      <c r="O185" s="7">
        <v>0</v>
      </c>
      <c r="P185" s="7">
        <v>0</v>
      </c>
      <c r="Q185" s="7">
        <v>0</v>
      </c>
      <c r="R185" s="7">
        <v>0</v>
      </c>
      <c r="S185" s="7">
        <v>0</v>
      </c>
      <c r="T185" s="7">
        <v>0</v>
      </c>
      <c r="U185" s="7">
        <v>0</v>
      </c>
      <c r="V185" s="7">
        <v>0</v>
      </c>
      <c r="W185" s="7">
        <v>0</v>
      </c>
      <c r="X185" s="7">
        <v>0</v>
      </c>
      <c r="Y185" s="7">
        <v>0</v>
      </c>
      <c r="Z185" s="7">
        <v>0</v>
      </c>
      <c r="AA185" s="7">
        <v>0</v>
      </c>
      <c r="AB185" s="7">
        <v>0</v>
      </c>
      <c r="AC185" s="7">
        <v>0</v>
      </c>
      <c r="AD185" s="7">
        <v>0</v>
      </c>
      <c r="AE185" s="7">
        <v>0</v>
      </c>
      <c r="AF185" s="7">
        <v>0</v>
      </c>
      <c r="AG185" s="7">
        <v>0</v>
      </c>
      <c r="AH185" s="7">
        <v>0</v>
      </c>
      <c r="AI185" s="7">
        <v>0</v>
      </c>
      <c r="AJ185" s="7">
        <v>0</v>
      </c>
      <c r="AK185" s="7">
        <v>0</v>
      </c>
      <c r="AL185" s="7">
        <v>0</v>
      </c>
      <c r="AM185" s="7">
        <v>0</v>
      </c>
      <c r="AN185" s="7">
        <v>0</v>
      </c>
      <c r="AO185" s="7">
        <v>0</v>
      </c>
      <c r="AP185" s="7">
        <v>0</v>
      </c>
      <c r="AQ185" s="7">
        <v>2.1052631578947368E-2</v>
      </c>
      <c r="AR185" s="7">
        <v>4.2105263157894736E-2</v>
      </c>
      <c r="AS185" s="7">
        <v>2.1052631578947368E-2</v>
      </c>
      <c r="AT185" s="7">
        <v>5.2631578947368418E-2</v>
      </c>
      <c r="AU185" s="7">
        <v>6.3157894736842107E-2</v>
      </c>
      <c r="AV185" s="7">
        <v>0.10526315789473684</v>
      </c>
      <c r="AW185" s="7">
        <v>0.10227272727272728</v>
      </c>
      <c r="AX185" s="7">
        <v>9.0909090909090912E-2</v>
      </c>
      <c r="AY185" s="7">
        <v>0.46590909090909088</v>
      </c>
      <c r="AZ185" s="7">
        <v>0.25</v>
      </c>
      <c r="BA185" s="7">
        <v>0</v>
      </c>
      <c r="BB185" s="7">
        <v>0</v>
      </c>
    </row>
    <row r="186" spans="1:54" x14ac:dyDescent="0.25">
      <c r="A186" s="7">
        <v>0</v>
      </c>
      <c r="B186" s="7">
        <v>0</v>
      </c>
      <c r="C186" s="7">
        <v>0</v>
      </c>
      <c r="D186" s="7">
        <v>0</v>
      </c>
      <c r="E186" s="7">
        <v>0</v>
      </c>
      <c r="F186" s="7">
        <v>0</v>
      </c>
      <c r="G186" s="7">
        <v>0</v>
      </c>
      <c r="H186" s="7">
        <v>0</v>
      </c>
      <c r="I186" s="7">
        <v>0</v>
      </c>
      <c r="J186" s="7">
        <v>0</v>
      </c>
      <c r="K186" s="7">
        <v>0</v>
      </c>
      <c r="L186" s="7">
        <v>0</v>
      </c>
      <c r="M186" s="7">
        <v>0</v>
      </c>
      <c r="N186" s="7">
        <v>0</v>
      </c>
      <c r="O186" s="7">
        <v>0</v>
      </c>
      <c r="P186" s="7">
        <v>0</v>
      </c>
      <c r="Q186" s="7">
        <v>0</v>
      </c>
      <c r="R186" s="7">
        <v>0</v>
      </c>
      <c r="S186" s="7">
        <v>0</v>
      </c>
      <c r="T186" s="7">
        <v>0</v>
      </c>
      <c r="U186" s="7">
        <v>0</v>
      </c>
      <c r="V186" s="7">
        <v>0</v>
      </c>
      <c r="W186" s="7">
        <v>0</v>
      </c>
      <c r="X186" s="7">
        <v>0</v>
      </c>
      <c r="Y186" s="7">
        <v>0</v>
      </c>
      <c r="Z186" s="7">
        <v>0</v>
      </c>
      <c r="AA186" s="7">
        <v>0</v>
      </c>
      <c r="AB186" s="7">
        <v>0</v>
      </c>
      <c r="AC186" s="7">
        <v>0</v>
      </c>
      <c r="AD186" s="7">
        <v>0</v>
      </c>
      <c r="AE186" s="7">
        <v>0</v>
      </c>
      <c r="AF186" s="7">
        <v>0</v>
      </c>
      <c r="AG186" s="7">
        <v>0</v>
      </c>
      <c r="AH186" s="7">
        <v>0</v>
      </c>
      <c r="AI186" s="7">
        <v>0</v>
      </c>
      <c r="AJ186" s="7">
        <v>0</v>
      </c>
      <c r="AK186" s="7">
        <v>0</v>
      </c>
      <c r="AL186" s="7">
        <v>0</v>
      </c>
      <c r="AM186" s="7">
        <v>0</v>
      </c>
      <c r="AN186" s="7">
        <v>0</v>
      </c>
      <c r="AO186" s="7">
        <v>0</v>
      </c>
      <c r="AP186" s="7">
        <v>0</v>
      </c>
      <c r="AQ186" s="7">
        <v>2.0100502512562814E-2</v>
      </c>
      <c r="AR186" s="7">
        <v>3.015075376884422E-2</v>
      </c>
      <c r="AS186" s="7">
        <v>4.5454545454545456E-2</v>
      </c>
      <c r="AT186" s="7">
        <v>4.5454545454545456E-2</v>
      </c>
      <c r="AU186" s="7">
        <v>9.0909090909090912E-2</v>
      </c>
      <c r="AV186" s="7">
        <v>0.12121212121212122</v>
      </c>
      <c r="AW186" s="7">
        <v>0.16402116402116401</v>
      </c>
      <c r="AX186" s="7">
        <v>8.9947089947089942E-2</v>
      </c>
      <c r="AY186" s="7">
        <v>0.42857142857142855</v>
      </c>
      <c r="AZ186" s="7">
        <v>0.22222222222222221</v>
      </c>
      <c r="BA186" s="7">
        <v>0</v>
      </c>
      <c r="BB186" s="7">
        <v>0</v>
      </c>
    </row>
    <row r="187" spans="1:54" x14ac:dyDescent="0.25">
      <c r="A187" s="7">
        <v>0</v>
      </c>
      <c r="B187" s="7">
        <v>0</v>
      </c>
      <c r="C187" s="7">
        <v>0</v>
      </c>
      <c r="D187" s="7">
        <v>0</v>
      </c>
      <c r="E187" s="7">
        <v>0</v>
      </c>
      <c r="F187" s="7">
        <v>0</v>
      </c>
      <c r="G187" s="7">
        <v>0</v>
      </c>
      <c r="H187" s="7">
        <v>0</v>
      </c>
      <c r="I187" s="7">
        <v>0</v>
      </c>
      <c r="J187" s="7">
        <v>0</v>
      </c>
      <c r="K187" s="7">
        <v>0</v>
      </c>
      <c r="L187" s="7">
        <v>0</v>
      </c>
      <c r="M187" s="7">
        <v>0</v>
      </c>
      <c r="N187" s="7">
        <v>0</v>
      </c>
      <c r="O187" s="7">
        <v>0</v>
      </c>
      <c r="P187" s="7">
        <v>0</v>
      </c>
      <c r="Q187" s="7">
        <v>0</v>
      </c>
      <c r="R187" s="7">
        <v>0</v>
      </c>
      <c r="S187" s="7">
        <v>0</v>
      </c>
      <c r="T187" s="7">
        <v>0</v>
      </c>
      <c r="U187" s="7">
        <v>0</v>
      </c>
      <c r="V187" s="7">
        <v>0</v>
      </c>
      <c r="W187" s="7">
        <v>0</v>
      </c>
      <c r="X187" s="7">
        <v>0</v>
      </c>
      <c r="Y187" s="7">
        <v>0</v>
      </c>
      <c r="Z187" s="7">
        <v>0</v>
      </c>
      <c r="AA187" s="7">
        <v>0</v>
      </c>
      <c r="AB187" s="7">
        <v>0</v>
      </c>
      <c r="AC187" s="7">
        <v>0</v>
      </c>
      <c r="AD187" s="7">
        <v>0</v>
      </c>
      <c r="AE187" s="7">
        <v>0</v>
      </c>
      <c r="AF187" s="7">
        <v>0</v>
      </c>
      <c r="AG187" s="7">
        <v>0</v>
      </c>
      <c r="AH187" s="7">
        <v>0</v>
      </c>
      <c r="AI187" s="7">
        <v>0</v>
      </c>
      <c r="AJ187" s="7">
        <v>0</v>
      </c>
      <c r="AK187" s="7">
        <v>0</v>
      </c>
      <c r="AL187" s="7">
        <v>0</v>
      </c>
      <c r="AM187" s="7">
        <v>0</v>
      </c>
      <c r="AN187" s="7">
        <v>0</v>
      </c>
      <c r="AO187" s="7">
        <v>0</v>
      </c>
      <c r="AP187" s="7">
        <v>0</v>
      </c>
      <c r="AQ187" s="7">
        <v>2.9850746268656716E-2</v>
      </c>
      <c r="AR187" s="7">
        <v>7.4626865671641784E-2</v>
      </c>
      <c r="AS187" s="7">
        <v>7.4626865671641784E-2</v>
      </c>
      <c r="AT187" s="7">
        <v>4.4776119402985072E-2</v>
      </c>
      <c r="AU187" s="7">
        <v>0.1044776119402985</v>
      </c>
      <c r="AV187" s="7">
        <v>0.13432835820895522</v>
      </c>
      <c r="AW187" s="7">
        <v>0.16666666666666666</v>
      </c>
      <c r="AX187" s="7">
        <v>0.10606060606060606</v>
      </c>
      <c r="AY187" s="7">
        <v>0.45454545454545453</v>
      </c>
      <c r="AZ187" s="7">
        <v>0.27272727272727271</v>
      </c>
      <c r="BA187" s="7">
        <v>0</v>
      </c>
      <c r="BB187" s="7">
        <v>0</v>
      </c>
    </row>
    <row r="188" spans="1:54" x14ac:dyDescent="0.25">
      <c r="A188" s="7">
        <v>0</v>
      </c>
      <c r="B188" s="7">
        <v>0</v>
      </c>
      <c r="C188" s="7">
        <v>0</v>
      </c>
      <c r="D188" s="7">
        <v>0</v>
      </c>
      <c r="E188" s="7">
        <v>0</v>
      </c>
      <c r="F188" s="7">
        <v>0</v>
      </c>
      <c r="G188" s="7">
        <v>0</v>
      </c>
      <c r="H188" s="7">
        <v>0</v>
      </c>
      <c r="I188" s="7">
        <v>0</v>
      </c>
      <c r="J188" s="7">
        <v>0</v>
      </c>
      <c r="K188" s="7">
        <v>0</v>
      </c>
      <c r="L188" s="7">
        <v>0</v>
      </c>
      <c r="M188" s="7">
        <v>0</v>
      </c>
      <c r="N188" s="7">
        <v>0</v>
      </c>
      <c r="O188" s="7">
        <v>0</v>
      </c>
      <c r="P188" s="7">
        <v>0</v>
      </c>
      <c r="Q188" s="7">
        <v>0</v>
      </c>
      <c r="R188" s="7">
        <v>0</v>
      </c>
      <c r="S188" s="7">
        <v>0</v>
      </c>
      <c r="T188" s="7">
        <v>0</v>
      </c>
      <c r="U188" s="7">
        <v>0</v>
      </c>
      <c r="V188" s="7">
        <v>0</v>
      </c>
      <c r="W188" s="7">
        <v>0</v>
      </c>
      <c r="X188" s="7">
        <v>0</v>
      </c>
      <c r="Y188" s="7">
        <v>0</v>
      </c>
      <c r="Z188" s="7">
        <v>0</v>
      </c>
      <c r="AA188" s="7">
        <v>0</v>
      </c>
      <c r="AB188" s="7">
        <v>0</v>
      </c>
      <c r="AC188" s="7">
        <v>0</v>
      </c>
      <c r="AD188" s="7">
        <v>0</v>
      </c>
      <c r="AE188" s="7">
        <v>0</v>
      </c>
      <c r="AF188" s="7">
        <v>0</v>
      </c>
      <c r="AG188" s="7">
        <v>0</v>
      </c>
      <c r="AH188" s="7">
        <v>0</v>
      </c>
      <c r="AI188" s="7">
        <v>0</v>
      </c>
      <c r="AJ188" s="7">
        <v>0</v>
      </c>
      <c r="AK188" s="7">
        <v>0</v>
      </c>
      <c r="AL188" s="7">
        <v>0</v>
      </c>
      <c r="AM188" s="7">
        <v>0</v>
      </c>
      <c r="AN188" s="7">
        <v>0</v>
      </c>
      <c r="AO188" s="7">
        <v>0</v>
      </c>
      <c r="AP188" s="7">
        <v>0</v>
      </c>
      <c r="AQ188" s="7">
        <v>6.8965517241379309E-2</v>
      </c>
      <c r="AR188" s="7">
        <v>6.8965517241379309E-2</v>
      </c>
      <c r="AS188" s="7">
        <v>8.6206896551724144E-2</v>
      </c>
      <c r="AT188" s="7">
        <v>0.10344827586206896</v>
      </c>
      <c r="AU188" s="7">
        <v>0.13793103448275862</v>
      </c>
      <c r="AV188" s="7">
        <v>0.1206896551724138</v>
      </c>
      <c r="AW188" s="7">
        <v>0.15517241379310345</v>
      </c>
      <c r="AX188" s="7">
        <v>0.17241379310344829</v>
      </c>
      <c r="AY188" s="7">
        <v>0.51724137931034486</v>
      </c>
      <c r="AZ188" s="7">
        <v>0.18965517241379309</v>
      </c>
      <c r="BA188" s="7">
        <v>0</v>
      </c>
      <c r="BB188" s="7">
        <v>0</v>
      </c>
    </row>
    <row r="189" spans="1:54" x14ac:dyDescent="0.25">
      <c r="A189" s="7">
        <v>0</v>
      </c>
      <c r="B189" s="7">
        <v>0</v>
      </c>
      <c r="C189" s="7">
        <v>0</v>
      </c>
      <c r="D189" s="7">
        <v>0</v>
      </c>
      <c r="E189" s="7">
        <v>0</v>
      </c>
      <c r="F189" s="7">
        <v>0</v>
      </c>
      <c r="G189" s="7">
        <v>0</v>
      </c>
      <c r="H189" s="7">
        <v>0</v>
      </c>
      <c r="I189" s="7">
        <v>0</v>
      </c>
      <c r="J189" s="7">
        <v>0</v>
      </c>
      <c r="K189" s="7">
        <v>0</v>
      </c>
      <c r="L189" s="7">
        <v>0</v>
      </c>
      <c r="M189" s="7">
        <v>0</v>
      </c>
      <c r="N189" s="7">
        <v>0</v>
      </c>
      <c r="O189" s="7">
        <v>0</v>
      </c>
      <c r="P189" s="7">
        <v>0</v>
      </c>
      <c r="Q189" s="7">
        <v>0</v>
      </c>
      <c r="R189" s="7">
        <v>0</v>
      </c>
      <c r="S189" s="7">
        <v>0</v>
      </c>
      <c r="T189" s="7">
        <v>0</v>
      </c>
      <c r="U189" s="7">
        <v>0</v>
      </c>
      <c r="V189" s="7">
        <v>0</v>
      </c>
      <c r="W189" s="7">
        <v>0</v>
      </c>
      <c r="X189" s="7">
        <v>0</v>
      </c>
      <c r="Y189" s="7">
        <v>0</v>
      </c>
      <c r="Z189" s="7">
        <v>0</v>
      </c>
      <c r="AA189" s="7">
        <v>0</v>
      </c>
      <c r="AB189" s="7">
        <v>0</v>
      </c>
      <c r="AC189" s="7">
        <v>0</v>
      </c>
      <c r="AD189" s="7">
        <v>0</v>
      </c>
      <c r="AE189" s="7">
        <v>0</v>
      </c>
      <c r="AF189" s="7">
        <v>0</v>
      </c>
      <c r="AG189" s="7">
        <v>0</v>
      </c>
      <c r="AH189" s="7">
        <v>0</v>
      </c>
      <c r="AI189" s="7">
        <v>0</v>
      </c>
      <c r="AJ189" s="7">
        <v>0</v>
      </c>
      <c r="AK189" s="7">
        <v>0</v>
      </c>
      <c r="AL189" s="7">
        <v>0</v>
      </c>
      <c r="AM189" s="7">
        <v>0</v>
      </c>
      <c r="AN189" s="7">
        <v>0</v>
      </c>
      <c r="AO189" s="7">
        <v>0</v>
      </c>
      <c r="AP189" s="7">
        <v>0</v>
      </c>
      <c r="AQ189" s="7">
        <v>5.5555555555555552E-2</v>
      </c>
      <c r="AR189" s="7">
        <v>5.5555555555555552E-2</v>
      </c>
      <c r="AS189" s="7">
        <v>8.1081081081081086E-2</v>
      </c>
      <c r="AT189" s="7">
        <v>8.1081081081081086E-2</v>
      </c>
      <c r="AU189" s="7">
        <v>0.10810810810810811</v>
      </c>
      <c r="AV189" s="7">
        <v>0.16216216216216217</v>
      </c>
      <c r="AW189" s="7">
        <v>0.16666666666666666</v>
      </c>
      <c r="AX189" s="7">
        <v>0.25</v>
      </c>
      <c r="AY189" s="7">
        <v>0.66666666666666663</v>
      </c>
      <c r="AZ189" s="7">
        <v>0.27777777777777779</v>
      </c>
      <c r="BA189" s="7">
        <v>0</v>
      </c>
      <c r="BB189" s="7">
        <v>0</v>
      </c>
    </row>
    <row r="190" spans="1:54" x14ac:dyDescent="0.25">
      <c r="A190" s="7">
        <v>0</v>
      </c>
      <c r="B190" s="7">
        <v>0</v>
      </c>
      <c r="C190" s="7">
        <v>0</v>
      </c>
      <c r="D190" s="7">
        <v>0</v>
      </c>
      <c r="E190" s="7">
        <v>0</v>
      </c>
      <c r="F190" s="7">
        <v>0</v>
      </c>
      <c r="G190" s="7">
        <v>0</v>
      </c>
      <c r="H190" s="7">
        <v>0</v>
      </c>
      <c r="I190" s="7">
        <v>0</v>
      </c>
      <c r="J190" s="7">
        <v>0</v>
      </c>
      <c r="K190" s="7">
        <v>0</v>
      </c>
      <c r="L190" s="7">
        <v>0</v>
      </c>
      <c r="M190" s="7">
        <v>0</v>
      </c>
      <c r="N190" s="7">
        <v>0</v>
      </c>
      <c r="O190" s="7">
        <v>0</v>
      </c>
      <c r="P190" s="7">
        <v>0</v>
      </c>
      <c r="Q190" s="7">
        <v>0</v>
      </c>
      <c r="R190" s="7">
        <v>0</v>
      </c>
      <c r="S190" s="7">
        <v>0</v>
      </c>
      <c r="T190" s="7">
        <v>0</v>
      </c>
      <c r="U190" s="7">
        <v>0</v>
      </c>
      <c r="V190" s="7">
        <v>0</v>
      </c>
      <c r="W190" s="7">
        <v>0</v>
      </c>
      <c r="X190" s="7">
        <v>0</v>
      </c>
      <c r="Y190" s="7">
        <v>0</v>
      </c>
      <c r="Z190" s="7">
        <v>0</v>
      </c>
      <c r="AA190" s="7">
        <v>0</v>
      </c>
      <c r="AB190" s="7">
        <v>0</v>
      </c>
      <c r="AC190" s="7">
        <v>0</v>
      </c>
      <c r="AD190" s="7">
        <v>0</v>
      </c>
      <c r="AE190" s="7">
        <v>0</v>
      </c>
      <c r="AF190" s="7">
        <v>0</v>
      </c>
      <c r="AG190" s="7">
        <v>0</v>
      </c>
      <c r="AH190" s="7">
        <v>0</v>
      </c>
      <c r="AI190" s="7">
        <v>0</v>
      </c>
      <c r="AJ190" s="7">
        <v>0</v>
      </c>
      <c r="AK190" s="7">
        <v>0</v>
      </c>
      <c r="AL190" s="7">
        <v>0</v>
      </c>
      <c r="AM190" s="7">
        <v>0</v>
      </c>
      <c r="AN190" s="7">
        <v>0</v>
      </c>
      <c r="AO190" s="7">
        <v>0</v>
      </c>
      <c r="AP190" s="7">
        <v>0</v>
      </c>
      <c r="AQ190" s="7">
        <v>0</v>
      </c>
      <c r="AR190" s="7">
        <v>5.4054054054054057E-2</v>
      </c>
      <c r="AS190" s="7">
        <v>0.10810810810810811</v>
      </c>
      <c r="AT190" s="7">
        <v>8.1081081081081086E-2</v>
      </c>
      <c r="AU190" s="7">
        <v>0.13513513513513514</v>
      </c>
      <c r="AV190" s="7">
        <v>0.16216216216216217</v>
      </c>
      <c r="AW190" s="7">
        <v>0.19444444444444445</v>
      </c>
      <c r="AX190" s="7">
        <v>0.1388888888888889</v>
      </c>
      <c r="AY190" s="7">
        <v>0.58333333333333337</v>
      </c>
      <c r="AZ190" s="7">
        <v>0.30555555555555558</v>
      </c>
      <c r="BA190" s="7">
        <v>0</v>
      </c>
      <c r="BB190" s="7">
        <v>0</v>
      </c>
    </row>
    <row r="191" spans="1:54" x14ac:dyDescent="0.25">
      <c r="A191" s="7">
        <v>0</v>
      </c>
      <c r="B191" s="7">
        <v>0</v>
      </c>
      <c r="C191" s="7">
        <v>0</v>
      </c>
      <c r="D191" s="7">
        <v>0</v>
      </c>
      <c r="E191" s="7">
        <v>0</v>
      </c>
      <c r="F191" s="7">
        <v>0</v>
      </c>
      <c r="G191" s="7">
        <v>0</v>
      </c>
      <c r="H191" s="7">
        <v>0</v>
      </c>
      <c r="I191" s="7">
        <v>0</v>
      </c>
      <c r="J191" s="7">
        <v>0</v>
      </c>
      <c r="K191" s="7">
        <v>0</v>
      </c>
      <c r="L191" s="7">
        <v>0</v>
      </c>
      <c r="M191" s="7">
        <v>0</v>
      </c>
      <c r="N191" s="7">
        <v>0</v>
      </c>
      <c r="O191" s="7">
        <v>0</v>
      </c>
      <c r="P191" s="7">
        <v>0</v>
      </c>
      <c r="Q191" s="7">
        <v>0</v>
      </c>
      <c r="R191" s="7">
        <v>0</v>
      </c>
      <c r="S191" s="7">
        <v>0</v>
      </c>
      <c r="T191" s="7">
        <v>0</v>
      </c>
      <c r="U191" s="7">
        <v>0</v>
      </c>
      <c r="V191" s="7">
        <v>0</v>
      </c>
      <c r="W191" s="7">
        <v>0</v>
      </c>
      <c r="X191" s="7">
        <v>0</v>
      </c>
      <c r="Y191" s="7">
        <v>0</v>
      </c>
      <c r="Z191" s="7">
        <v>0</v>
      </c>
      <c r="AA191" s="7">
        <v>0</v>
      </c>
      <c r="AB191" s="7">
        <v>0</v>
      </c>
      <c r="AC191" s="7">
        <v>0</v>
      </c>
      <c r="AD191" s="7">
        <v>0</v>
      </c>
      <c r="AE191" s="7">
        <v>0</v>
      </c>
      <c r="AF191" s="7">
        <v>0</v>
      </c>
      <c r="AG191" s="7">
        <v>0</v>
      </c>
      <c r="AH191" s="7">
        <v>0</v>
      </c>
      <c r="AI191" s="7">
        <v>0</v>
      </c>
      <c r="AJ191" s="7">
        <v>0</v>
      </c>
      <c r="AK191" s="7">
        <v>0</v>
      </c>
      <c r="AL191" s="7">
        <v>0</v>
      </c>
      <c r="AM191" s="7">
        <v>0</v>
      </c>
      <c r="AN191" s="7">
        <v>0</v>
      </c>
      <c r="AO191" s="7">
        <v>0</v>
      </c>
      <c r="AP191" s="7">
        <v>0</v>
      </c>
      <c r="AQ191" s="7">
        <v>0.10344827586206896</v>
      </c>
      <c r="AR191" s="7">
        <v>0.10344827586206896</v>
      </c>
      <c r="AS191" s="7">
        <v>0.13793103448275862</v>
      </c>
      <c r="AT191" s="7">
        <v>6.8965517241379309E-2</v>
      </c>
      <c r="AU191" s="7">
        <v>6.8965517241379309E-2</v>
      </c>
      <c r="AV191" s="7">
        <v>0.10344827586206896</v>
      </c>
      <c r="AW191" s="7">
        <v>0.10344827586206896</v>
      </c>
      <c r="AX191" s="7">
        <v>0.17241379310344829</v>
      </c>
      <c r="AY191" s="7">
        <v>0.34482758620689657</v>
      </c>
      <c r="AZ191" s="7">
        <v>0.17241379310344829</v>
      </c>
      <c r="BA191" s="7">
        <v>0</v>
      </c>
      <c r="BB191" s="7">
        <v>0</v>
      </c>
    </row>
    <row r="192" spans="1:54" x14ac:dyDescent="0.25">
      <c r="A192" s="7">
        <v>0</v>
      </c>
      <c r="B192" s="7">
        <v>0</v>
      </c>
      <c r="C192" s="7">
        <v>0</v>
      </c>
      <c r="D192" s="7">
        <v>0</v>
      </c>
      <c r="E192" s="7">
        <v>0</v>
      </c>
      <c r="F192" s="7">
        <v>0</v>
      </c>
      <c r="G192" s="7">
        <v>0</v>
      </c>
      <c r="H192" s="7">
        <v>0</v>
      </c>
      <c r="I192" s="7">
        <v>0</v>
      </c>
      <c r="J192" s="7">
        <v>0</v>
      </c>
      <c r="K192" s="7">
        <v>0</v>
      </c>
      <c r="L192" s="7">
        <v>0</v>
      </c>
      <c r="M192" s="7">
        <v>0</v>
      </c>
      <c r="N192" s="7">
        <v>0</v>
      </c>
      <c r="O192" s="7">
        <v>0</v>
      </c>
      <c r="P192" s="7">
        <v>0</v>
      </c>
      <c r="Q192" s="7">
        <v>0</v>
      </c>
      <c r="R192" s="7">
        <v>0</v>
      </c>
      <c r="S192" s="7">
        <v>0</v>
      </c>
      <c r="T192" s="7">
        <v>0</v>
      </c>
      <c r="U192" s="7">
        <v>0</v>
      </c>
      <c r="V192" s="7">
        <v>0</v>
      </c>
      <c r="W192" s="7">
        <v>0</v>
      </c>
      <c r="X192" s="7">
        <v>0</v>
      </c>
      <c r="Y192" s="7">
        <v>0</v>
      </c>
      <c r="Z192" s="7">
        <v>0</v>
      </c>
      <c r="AA192" s="7">
        <v>0</v>
      </c>
      <c r="AB192" s="7">
        <v>0</v>
      </c>
      <c r="AC192" s="7">
        <v>0</v>
      </c>
      <c r="AD192" s="7">
        <v>0</v>
      </c>
      <c r="AE192" s="7">
        <v>0</v>
      </c>
      <c r="AF192" s="7">
        <v>0</v>
      </c>
      <c r="AG192" s="7">
        <v>0</v>
      </c>
      <c r="AH192" s="7">
        <v>0</v>
      </c>
      <c r="AI192" s="7">
        <v>0</v>
      </c>
      <c r="AJ192" s="7">
        <v>0</v>
      </c>
      <c r="AK192" s="7">
        <v>0</v>
      </c>
      <c r="AL192" s="7">
        <v>0</v>
      </c>
      <c r="AM192" s="7">
        <v>0</v>
      </c>
      <c r="AN192" s="7">
        <v>0</v>
      </c>
      <c r="AO192" s="7">
        <v>0</v>
      </c>
      <c r="AP192" s="7">
        <v>0</v>
      </c>
      <c r="AQ192" s="7">
        <v>0</v>
      </c>
      <c r="AR192" s="7">
        <v>0</v>
      </c>
      <c r="AS192" s="7">
        <v>0</v>
      </c>
      <c r="AT192" s="7">
        <v>0</v>
      </c>
      <c r="AU192" s="7">
        <v>0</v>
      </c>
      <c r="AV192" s="7">
        <v>5.8823529411764705E-2</v>
      </c>
      <c r="AW192" s="7">
        <v>0</v>
      </c>
      <c r="AX192" s="7">
        <v>0.11764705882352941</v>
      </c>
      <c r="AY192" s="7">
        <v>0.11764705882352941</v>
      </c>
      <c r="AZ192" s="7">
        <v>0</v>
      </c>
      <c r="BA192" s="7">
        <v>0</v>
      </c>
      <c r="BB192" s="7">
        <v>0</v>
      </c>
    </row>
    <row r="193" spans="1:54" x14ac:dyDescent="0.25">
      <c r="A193" s="7">
        <v>0</v>
      </c>
      <c r="B193" s="7">
        <v>0</v>
      </c>
      <c r="C193" s="7">
        <v>0</v>
      </c>
      <c r="D193" s="7">
        <v>0</v>
      </c>
      <c r="E193" s="7">
        <v>0</v>
      </c>
      <c r="F193" s="7">
        <v>0</v>
      </c>
      <c r="G193" s="7">
        <v>0</v>
      </c>
      <c r="H193" s="7">
        <v>0</v>
      </c>
      <c r="I193" s="7">
        <v>0</v>
      </c>
      <c r="J193" s="7">
        <v>0</v>
      </c>
      <c r="K193" s="7">
        <v>0</v>
      </c>
      <c r="L193" s="7">
        <v>0</v>
      </c>
      <c r="M193" s="7">
        <v>0</v>
      </c>
      <c r="N193" s="7">
        <v>0</v>
      </c>
      <c r="O193" s="7">
        <v>0</v>
      </c>
      <c r="P193" s="7">
        <v>0</v>
      </c>
      <c r="Q193" s="7">
        <v>0</v>
      </c>
      <c r="R193" s="7">
        <v>0</v>
      </c>
      <c r="S193" s="7">
        <v>0</v>
      </c>
      <c r="T193" s="7">
        <v>0</v>
      </c>
      <c r="U193" s="7">
        <v>0</v>
      </c>
      <c r="V193" s="7">
        <v>0</v>
      </c>
      <c r="W193" s="7">
        <v>0</v>
      </c>
      <c r="X193" s="7">
        <v>0</v>
      </c>
      <c r="Y193" s="7">
        <v>0</v>
      </c>
      <c r="Z193" s="7">
        <v>0</v>
      </c>
      <c r="AA193" s="7">
        <v>0</v>
      </c>
      <c r="AB193" s="7">
        <v>0</v>
      </c>
      <c r="AC193" s="7">
        <v>0</v>
      </c>
      <c r="AD193" s="7">
        <v>0</v>
      </c>
      <c r="AE193" s="7">
        <v>0</v>
      </c>
      <c r="AF193" s="7">
        <v>0</v>
      </c>
      <c r="AG193" s="7">
        <v>0</v>
      </c>
      <c r="AH193" s="7">
        <v>0</v>
      </c>
      <c r="AI193" s="7">
        <v>0</v>
      </c>
      <c r="AJ193" s="7">
        <v>0</v>
      </c>
      <c r="AK193" s="7">
        <v>0</v>
      </c>
      <c r="AL193" s="7">
        <v>0</v>
      </c>
      <c r="AM193" s="7">
        <v>0</v>
      </c>
      <c r="AN193" s="7">
        <v>0</v>
      </c>
      <c r="AO193" s="7">
        <v>0</v>
      </c>
      <c r="AP193" s="7">
        <v>0</v>
      </c>
      <c r="AQ193" s="7">
        <v>0.125</v>
      </c>
      <c r="AR193" s="7">
        <v>4.1666666666666664E-2</v>
      </c>
      <c r="AS193" s="7">
        <v>0.125</v>
      </c>
      <c r="AT193" s="7">
        <v>0.16666666666666666</v>
      </c>
      <c r="AU193" s="7">
        <v>0.16666666666666666</v>
      </c>
      <c r="AV193" s="7">
        <v>0.16666666666666666</v>
      </c>
      <c r="AW193" s="7">
        <v>0.16666666666666666</v>
      </c>
      <c r="AX193" s="7">
        <v>0.20833333333333334</v>
      </c>
      <c r="AY193" s="7">
        <v>0.45833333333333331</v>
      </c>
      <c r="AZ193" s="7">
        <v>0.33333333333333331</v>
      </c>
      <c r="BA193" s="7">
        <v>0</v>
      </c>
      <c r="BB193" s="7">
        <v>0</v>
      </c>
    </row>
    <row r="194" spans="1:54" x14ac:dyDescent="0.25">
      <c r="A194" s="7">
        <v>0</v>
      </c>
      <c r="B194" s="7">
        <v>0</v>
      </c>
      <c r="C194" s="7">
        <v>0</v>
      </c>
      <c r="D194" s="7">
        <v>0</v>
      </c>
      <c r="E194" s="7">
        <v>0</v>
      </c>
      <c r="F194" s="7">
        <v>0</v>
      </c>
      <c r="G194" s="7">
        <v>0</v>
      </c>
      <c r="H194" s="7">
        <v>0</v>
      </c>
      <c r="I194" s="7">
        <v>0</v>
      </c>
      <c r="J194" s="7">
        <v>0</v>
      </c>
      <c r="K194" s="7">
        <v>0</v>
      </c>
      <c r="L194" s="7">
        <v>0</v>
      </c>
      <c r="M194" s="7">
        <v>0</v>
      </c>
      <c r="N194" s="7">
        <v>0</v>
      </c>
      <c r="O194" s="7">
        <v>0</v>
      </c>
      <c r="P194" s="7">
        <v>0</v>
      </c>
      <c r="Q194" s="7">
        <v>0</v>
      </c>
      <c r="R194" s="7">
        <v>0</v>
      </c>
      <c r="S194" s="7">
        <v>0</v>
      </c>
      <c r="T194" s="7">
        <v>0</v>
      </c>
      <c r="U194" s="7">
        <v>0</v>
      </c>
      <c r="V194" s="7">
        <v>0</v>
      </c>
      <c r="W194" s="7">
        <v>0</v>
      </c>
      <c r="X194" s="7">
        <v>0</v>
      </c>
      <c r="Y194" s="7">
        <v>0</v>
      </c>
      <c r="Z194" s="7">
        <v>0</v>
      </c>
      <c r="AA194" s="7">
        <v>0</v>
      </c>
      <c r="AB194" s="7">
        <v>0</v>
      </c>
      <c r="AC194" s="7">
        <v>0</v>
      </c>
      <c r="AD194" s="7">
        <v>0</v>
      </c>
      <c r="AE194" s="7">
        <v>0</v>
      </c>
      <c r="AF194" s="7">
        <v>0</v>
      </c>
      <c r="AG194" s="7">
        <v>0</v>
      </c>
      <c r="AH194" s="7">
        <v>0</v>
      </c>
      <c r="AI194" s="7">
        <v>0</v>
      </c>
      <c r="AJ194" s="7">
        <v>0</v>
      </c>
      <c r="AK194" s="7">
        <v>0</v>
      </c>
      <c r="AL194" s="7">
        <v>0</v>
      </c>
      <c r="AM194" s="7">
        <v>0</v>
      </c>
      <c r="AN194" s="7">
        <v>0</v>
      </c>
      <c r="AO194" s="7">
        <v>0</v>
      </c>
      <c r="AP194" s="7">
        <v>0</v>
      </c>
      <c r="AQ194" s="7">
        <v>0.1111111111111111</v>
      </c>
      <c r="AR194" s="7">
        <v>0.1111111111111111</v>
      </c>
      <c r="AS194" s="7">
        <v>5.5555555555555552E-2</v>
      </c>
      <c r="AT194" s="7">
        <v>0.1111111111111111</v>
      </c>
      <c r="AU194" s="7">
        <v>0.1111111111111111</v>
      </c>
      <c r="AV194" s="7">
        <v>0.1111111111111111</v>
      </c>
      <c r="AW194" s="7">
        <v>0.16666666666666666</v>
      </c>
      <c r="AX194" s="7">
        <v>0.22222222222222221</v>
      </c>
      <c r="AY194" s="7">
        <v>0.3888888888888889</v>
      </c>
      <c r="AZ194" s="7">
        <v>0.33333333333333331</v>
      </c>
      <c r="BA194" s="7">
        <v>0</v>
      </c>
      <c r="BB194" s="7">
        <v>0</v>
      </c>
    </row>
    <row r="195" spans="1:54" x14ac:dyDescent="0.25">
      <c r="A195" s="7">
        <v>0</v>
      </c>
      <c r="B195" s="7">
        <v>0</v>
      </c>
      <c r="C195" s="7">
        <v>0</v>
      </c>
      <c r="D195" s="7">
        <v>0</v>
      </c>
      <c r="E195" s="7">
        <v>0</v>
      </c>
      <c r="F195" s="7">
        <v>0</v>
      </c>
      <c r="G195" s="7">
        <v>0</v>
      </c>
      <c r="H195" s="7">
        <v>0</v>
      </c>
      <c r="I195" s="7">
        <v>0</v>
      </c>
      <c r="J195" s="7">
        <v>0</v>
      </c>
      <c r="K195" s="7">
        <v>0</v>
      </c>
      <c r="L195" s="7">
        <v>0</v>
      </c>
      <c r="M195" s="7">
        <v>0</v>
      </c>
      <c r="N195" s="7">
        <v>0</v>
      </c>
      <c r="O195" s="7">
        <v>0</v>
      </c>
      <c r="P195" s="7">
        <v>0</v>
      </c>
      <c r="Q195" s="7">
        <v>0</v>
      </c>
      <c r="R195" s="7">
        <v>0</v>
      </c>
      <c r="S195" s="7">
        <v>0</v>
      </c>
      <c r="T195" s="7">
        <v>0</v>
      </c>
      <c r="U195" s="7">
        <v>0</v>
      </c>
      <c r="V195" s="7">
        <v>0</v>
      </c>
      <c r="W195" s="7">
        <v>0</v>
      </c>
      <c r="X195" s="7">
        <v>0</v>
      </c>
      <c r="Y195" s="7">
        <v>0</v>
      </c>
      <c r="Z195" s="7">
        <v>0</v>
      </c>
      <c r="AA195" s="7">
        <v>0</v>
      </c>
      <c r="AB195" s="7">
        <v>0</v>
      </c>
      <c r="AC195" s="7">
        <v>0</v>
      </c>
      <c r="AD195" s="7">
        <v>0</v>
      </c>
      <c r="AE195" s="7">
        <v>0</v>
      </c>
      <c r="AF195" s="7">
        <v>0</v>
      </c>
      <c r="AG195" s="7">
        <v>0</v>
      </c>
      <c r="AH195" s="7">
        <v>0</v>
      </c>
      <c r="AI195" s="7">
        <v>0</v>
      </c>
      <c r="AJ195" s="7">
        <v>0</v>
      </c>
      <c r="AK195" s="7">
        <v>0</v>
      </c>
      <c r="AL195" s="7">
        <v>0</v>
      </c>
      <c r="AM195" s="7">
        <v>0</v>
      </c>
      <c r="AN195" s="7">
        <v>0</v>
      </c>
      <c r="AO195" s="7">
        <v>0</v>
      </c>
      <c r="AP195" s="7">
        <v>0</v>
      </c>
      <c r="AQ195" s="7">
        <v>0</v>
      </c>
      <c r="AR195" s="7">
        <v>9.0909090909090912E-2</v>
      </c>
      <c r="AS195" s="7">
        <v>0</v>
      </c>
      <c r="AT195" s="7">
        <v>0</v>
      </c>
      <c r="AU195" s="7">
        <v>0</v>
      </c>
      <c r="AV195" s="7">
        <v>0</v>
      </c>
      <c r="AW195" s="7">
        <v>9.0909090909090912E-2</v>
      </c>
      <c r="AX195" s="7">
        <v>9.0909090909090912E-2</v>
      </c>
      <c r="AY195" s="7">
        <v>0.36363636363636365</v>
      </c>
      <c r="AZ195" s="7">
        <v>4.5454545454545456E-2</v>
      </c>
      <c r="BA195" s="7">
        <v>0</v>
      </c>
      <c r="BB195" s="7">
        <v>0</v>
      </c>
    </row>
    <row r="196" spans="1:54" x14ac:dyDescent="0.25">
      <c r="A196" s="7">
        <v>0</v>
      </c>
      <c r="B196" s="7">
        <v>0</v>
      </c>
      <c r="C196" s="7">
        <v>0</v>
      </c>
      <c r="D196" s="7">
        <v>0</v>
      </c>
      <c r="E196" s="7">
        <v>0</v>
      </c>
      <c r="F196" s="7">
        <v>0</v>
      </c>
      <c r="G196" s="7">
        <v>0</v>
      </c>
      <c r="H196" s="7">
        <v>0</v>
      </c>
      <c r="I196" s="7">
        <v>0</v>
      </c>
      <c r="J196" s="7">
        <v>0</v>
      </c>
      <c r="K196" s="7">
        <v>0</v>
      </c>
      <c r="L196" s="7">
        <v>0</v>
      </c>
      <c r="M196" s="7">
        <v>0</v>
      </c>
      <c r="N196" s="7">
        <v>0</v>
      </c>
      <c r="O196" s="7">
        <v>0</v>
      </c>
      <c r="P196" s="7">
        <v>0</v>
      </c>
      <c r="Q196" s="7">
        <v>0</v>
      </c>
      <c r="R196" s="7">
        <v>0</v>
      </c>
      <c r="S196" s="7">
        <v>0</v>
      </c>
      <c r="T196" s="7">
        <v>0</v>
      </c>
      <c r="U196" s="7">
        <v>0</v>
      </c>
      <c r="V196" s="7">
        <v>0</v>
      </c>
      <c r="W196" s="7">
        <v>0</v>
      </c>
      <c r="X196" s="7">
        <v>0</v>
      </c>
      <c r="Y196" s="7">
        <v>0</v>
      </c>
      <c r="Z196" s="7">
        <v>0</v>
      </c>
      <c r="AA196" s="7">
        <v>0</v>
      </c>
      <c r="AB196" s="7">
        <v>0</v>
      </c>
      <c r="AC196" s="7">
        <v>0</v>
      </c>
      <c r="AD196" s="7">
        <v>0</v>
      </c>
      <c r="AE196" s="7">
        <v>0</v>
      </c>
      <c r="AF196" s="7">
        <v>0</v>
      </c>
      <c r="AG196" s="7">
        <v>0</v>
      </c>
      <c r="AH196" s="7">
        <v>0</v>
      </c>
      <c r="AI196" s="7">
        <v>0</v>
      </c>
      <c r="AJ196" s="7">
        <v>0</v>
      </c>
      <c r="AK196" s="7">
        <v>0</v>
      </c>
      <c r="AL196" s="7">
        <v>0</v>
      </c>
      <c r="AM196" s="7">
        <v>0</v>
      </c>
      <c r="AN196" s="7">
        <v>0</v>
      </c>
      <c r="AO196" s="7">
        <v>0</v>
      </c>
      <c r="AP196" s="7">
        <v>0</v>
      </c>
      <c r="AQ196" s="7">
        <v>6.6666666666666666E-2</v>
      </c>
      <c r="AR196" s="7">
        <v>6.6666666666666666E-2</v>
      </c>
      <c r="AS196" s="7">
        <v>6.6666666666666666E-2</v>
      </c>
      <c r="AT196" s="7">
        <v>0</v>
      </c>
      <c r="AU196" s="7">
        <v>0</v>
      </c>
      <c r="AV196" s="7">
        <v>6.6666666666666666E-2</v>
      </c>
      <c r="AW196" s="7">
        <v>6.6666666666666666E-2</v>
      </c>
      <c r="AX196" s="7">
        <v>0.13333333333333333</v>
      </c>
      <c r="AY196" s="7">
        <v>0.4</v>
      </c>
      <c r="AZ196" s="7">
        <v>0.2</v>
      </c>
      <c r="BA196" s="7">
        <v>0</v>
      </c>
      <c r="BB196" s="7">
        <v>0</v>
      </c>
    </row>
    <row r="197" spans="1:54" x14ac:dyDescent="0.25">
      <c r="A197" s="7">
        <v>0</v>
      </c>
      <c r="B197" s="7">
        <v>0</v>
      </c>
      <c r="C197" s="7">
        <v>0</v>
      </c>
      <c r="D197" s="7">
        <v>0</v>
      </c>
      <c r="E197" s="7">
        <v>0</v>
      </c>
      <c r="F197" s="7">
        <v>0</v>
      </c>
      <c r="G197" s="7">
        <v>0</v>
      </c>
      <c r="H197" s="7">
        <v>0</v>
      </c>
      <c r="I197" s="7">
        <v>0</v>
      </c>
      <c r="J197" s="7">
        <v>0</v>
      </c>
      <c r="K197" s="7">
        <v>0</v>
      </c>
      <c r="L197" s="7">
        <v>0</v>
      </c>
      <c r="M197" s="7">
        <v>0</v>
      </c>
      <c r="N197" s="7">
        <v>0</v>
      </c>
      <c r="O197" s="7">
        <v>0</v>
      </c>
      <c r="P197" s="7">
        <v>0</v>
      </c>
      <c r="Q197" s="7">
        <v>0</v>
      </c>
      <c r="R197" s="7">
        <v>0</v>
      </c>
      <c r="S197" s="7">
        <v>0</v>
      </c>
      <c r="T197" s="7">
        <v>0</v>
      </c>
      <c r="U197" s="7">
        <v>0</v>
      </c>
      <c r="V197" s="7">
        <v>0</v>
      </c>
      <c r="W197" s="7">
        <v>0</v>
      </c>
      <c r="X197" s="7">
        <v>0</v>
      </c>
      <c r="Y197" s="7">
        <v>0</v>
      </c>
      <c r="Z197" s="7">
        <v>0</v>
      </c>
      <c r="AA197" s="7">
        <v>0</v>
      </c>
      <c r="AB197" s="7">
        <v>0</v>
      </c>
      <c r="AC197" s="7">
        <v>0</v>
      </c>
      <c r="AD197" s="7">
        <v>0</v>
      </c>
      <c r="AE197" s="7">
        <v>0</v>
      </c>
      <c r="AF197" s="7">
        <v>0</v>
      </c>
      <c r="AG197" s="7">
        <v>0</v>
      </c>
      <c r="AH197" s="7">
        <v>0</v>
      </c>
      <c r="AI197" s="7">
        <v>0</v>
      </c>
      <c r="AJ197" s="7">
        <v>0</v>
      </c>
      <c r="AK197" s="7">
        <v>0</v>
      </c>
      <c r="AL197" s="7">
        <v>0</v>
      </c>
      <c r="AM197" s="7">
        <v>0</v>
      </c>
      <c r="AN197" s="7">
        <v>0</v>
      </c>
      <c r="AO197" s="7">
        <v>0</v>
      </c>
      <c r="AP197" s="7">
        <v>0</v>
      </c>
      <c r="AQ197" s="7">
        <v>0</v>
      </c>
      <c r="AR197" s="7">
        <v>0</v>
      </c>
      <c r="AS197" s="7">
        <v>4.1666666666666664E-2</v>
      </c>
      <c r="AT197" s="7">
        <v>2.0833333333333332E-2</v>
      </c>
      <c r="AU197" s="7">
        <v>0</v>
      </c>
      <c r="AV197" s="7">
        <v>8.3333333333333329E-2</v>
      </c>
      <c r="AW197" s="7">
        <v>0.1875</v>
      </c>
      <c r="AX197" s="7">
        <v>6.25E-2</v>
      </c>
      <c r="AY197" s="7">
        <v>0.16666666666666666</v>
      </c>
      <c r="AZ197" s="7">
        <v>0.125</v>
      </c>
      <c r="BA197" s="7">
        <v>9.3023255813953487E-2</v>
      </c>
      <c r="BB197" s="7">
        <v>0.32558139534883723</v>
      </c>
    </row>
    <row r="198" spans="1:54" x14ac:dyDescent="0.25">
      <c r="A198" s="7">
        <v>0</v>
      </c>
      <c r="B198" s="7">
        <v>0</v>
      </c>
      <c r="C198" s="7">
        <v>0</v>
      </c>
      <c r="D198" s="7">
        <v>0</v>
      </c>
      <c r="E198" s="7">
        <v>0</v>
      </c>
      <c r="F198" s="7">
        <v>0</v>
      </c>
      <c r="G198" s="7">
        <v>0</v>
      </c>
      <c r="H198" s="7">
        <v>0</v>
      </c>
      <c r="I198" s="7">
        <v>0</v>
      </c>
      <c r="J198" s="7">
        <v>0</v>
      </c>
      <c r="K198" s="7">
        <v>0</v>
      </c>
      <c r="L198" s="7">
        <v>0</v>
      </c>
      <c r="M198" s="7">
        <v>0</v>
      </c>
      <c r="N198" s="7">
        <v>0</v>
      </c>
      <c r="O198" s="7">
        <v>0</v>
      </c>
      <c r="P198" s="7">
        <v>0</v>
      </c>
      <c r="Q198" s="7">
        <v>0</v>
      </c>
      <c r="R198" s="7">
        <v>0</v>
      </c>
      <c r="S198" s="7">
        <v>0</v>
      </c>
      <c r="T198" s="7">
        <v>0</v>
      </c>
      <c r="U198" s="7">
        <v>0</v>
      </c>
      <c r="V198" s="7">
        <v>0</v>
      </c>
      <c r="W198" s="7">
        <v>0</v>
      </c>
      <c r="X198" s="7">
        <v>0</v>
      </c>
      <c r="Y198" s="7">
        <v>0</v>
      </c>
      <c r="Z198" s="7">
        <v>0</v>
      </c>
      <c r="AA198" s="7">
        <v>0</v>
      </c>
      <c r="AB198" s="7">
        <v>0</v>
      </c>
      <c r="AC198" s="7">
        <v>0</v>
      </c>
      <c r="AD198" s="7">
        <v>0</v>
      </c>
      <c r="AE198" s="7">
        <v>0</v>
      </c>
      <c r="AF198" s="7">
        <v>0</v>
      </c>
      <c r="AG198" s="7">
        <v>0</v>
      </c>
      <c r="AH198" s="7">
        <v>0</v>
      </c>
      <c r="AI198" s="7">
        <v>0</v>
      </c>
      <c r="AJ198" s="7">
        <v>0</v>
      </c>
      <c r="AK198" s="7">
        <v>0</v>
      </c>
      <c r="AL198" s="7">
        <v>0</v>
      </c>
      <c r="AM198" s="7">
        <v>0</v>
      </c>
      <c r="AN198" s="7">
        <v>0</v>
      </c>
      <c r="AO198" s="7">
        <v>0</v>
      </c>
      <c r="AP198" s="7">
        <v>0</v>
      </c>
      <c r="AQ198" s="7">
        <v>0</v>
      </c>
      <c r="AR198" s="7">
        <v>0</v>
      </c>
      <c r="AS198" s="7">
        <v>4.5454545454545456E-2</v>
      </c>
      <c r="AT198" s="7">
        <v>4.5454545454545456E-2</v>
      </c>
      <c r="AU198" s="7">
        <v>9.0909090909090912E-2</v>
      </c>
      <c r="AV198" s="7">
        <v>4.5454545454545456E-2</v>
      </c>
      <c r="AW198" s="7">
        <v>0.18181818181818182</v>
      </c>
      <c r="AX198" s="7">
        <v>4.5454545454545456E-2</v>
      </c>
      <c r="AY198" s="7">
        <v>4.5454545454545456E-2</v>
      </c>
      <c r="AZ198" s="7">
        <v>0</v>
      </c>
      <c r="BA198" s="7">
        <v>0.1</v>
      </c>
      <c r="BB198" s="7">
        <v>0.1</v>
      </c>
    </row>
    <row r="199" spans="1:54" x14ac:dyDescent="0.25">
      <c r="A199" s="7">
        <v>0</v>
      </c>
      <c r="B199" s="7">
        <v>0</v>
      </c>
      <c r="C199" s="7">
        <v>0</v>
      </c>
      <c r="D199" s="7">
        <v>0</v>
      </c>
      <c r="E199" s="7">
        <v>0</v>
      </c>
      <c r="F199" s="7">
        <v>0</v>
      </c>
      <c r="G199" s="7">
        <v>0</v>
      </c>
      <c r="H199" s="7">
        <v>0</v>
      </c>
      <c r="I199" s="7">
        <v>0</v>
      </c>
      <c r="J199" s="7">
        <v>0</v>
      </c>
      <c r="K199" s="7">
        <v>0</v>
      </c>
      <c r="L199" s="7">
        <v>0</v>
      </c>
      <c r="M199" s="7">
        <v>0</v>
      </c>
      <c r="N199" s="7">
        <v>0</v>
      </c>
      <c r="O199" s="7">
        <v>0</v>
      </c>
      <c r="P199" s="7">
        <v>0</v>
      </c>
      <c r="Q199" s="7">
        <v>0</v>
      </c>
      <c r="R199" s="7">
        <v>0</v>
      </c>
      <c r="S199" s="7">
        <v>0</v>
      </c>
      <c r="T199" s="7">
        <v>0</v>
      </c>
      <c r="U199" s="7">
        <v>0</v>
      </c>
      <c r="V199" s="7">
        <v>0</v>
      </c>
      <c r="W199" s="7">
        <v>0</v>
      </c>
      <c r="X199" s="7">
        <v>0</v>
      </c>
      <c r="Y199" s="7">
        <v>0</v>
      </c>
      <c r="Z199" s="7">
        <v>0</v>
      </c>
      <c r="AA199" s="7">
        <v>0</v>
      </c>
      <c r="AB199" s="7">
        <v>0</v>
      </c>
      <c r="AC199" s="7">
        <v>0</v>
      </c>
      <c r="AD199" s="7">
        <v>0</v>
      </c>
      <c r="AE199" s="7">
        <v>0</v>
      </c>
      <c r="AF199" s="7">
        <v>0</v>
      </c>
      <c r="AG199" s="7">
        <v>0</v>
      </c>
      <c r="AH199" s="7">
        <v>0</v>
      </c>
      <c r="AI199" s="7">
        <v>0</v>
      </c>
      <c r="AJ199" s="7">
        <v>0</v>
      </c>
      <c r="AK199" s="7">
        <v>0</v>
      </c>
      <c r="AL199" s="7">
        <v>0</v>
      </c>
      <c r="AM199" s="7">
        <v>0</v>
      </c>
      <c r="AN199" s="7">
        <v>0</v>
      </c>
      <c r="AO199" s="7">
        <v>0</v>
      </c>
      <c r="AP199" s="7">
        <v>0</v>
      </c>
      <c r="AQ199" s="7">
        <v>0</v>
      </c>
      <c r="AR199" s="7">
        <v>0</v>
      </c>
      <c r="AS199" s="7">
        <v>0</v>
      </c>
      <c r="AT199" s="7">
        <v>0</v>
      </c>
      <c r="AU199" s="7">
        <v>0</v>
      </c>
      <c r="AV199" s="7">
        <v>0</v>
      </c>
      <c r="AW199" s="7">
        <v>0.16666666666666666</v>
      </c>
      <c r="AX199" s="7">
        <v>0.16666666666666666</v>
      </c>
      <c r="AY199" s="7">
        <v>0</v>
      </c>
      <c r="AZ199" s="7">
        <v>0</v>
      </c>
      <c r="BA199" s="7">
        <v>0</v>
      </c>
      <c r="BB199" s="7">
        <v>0</v>
      </c>
    </row>
    <row r="200" spans="1:54" x14ac:dyDescent="0.25">
      <c r="A200" s="7">
        <v>0</v>
      </c>
      <c r="B200" s="7">
        <v>0</v>
      </c>
      <c r="C200" s="7">
        <v>0</v>
      </c>
      <c r="D200" s="7">
        <v>0</v>
      </c>
      <c r="E200" s="7">
        <v>0</v>
      </c>
      <c r="F200" s="7">
        <v>0</v>
      </c>
      <c r="G200" s="7">
        <v>0</v>
      </c>
      <c r="H200" s="7">
        <v>0</v>
      </c>
      <c r="I200" s="7">
        <v>0</v>
      </c>
      <c r="J200" s="7">
        <v>0</v>
      </c>
      <c r="K200" s="7">
        <v>0</v>
      </c>
      <c r="L200" s="7">
        <v>0</v>
      </c>
      <c r="M200" s="7">
        <v>0</v>
      </c>
      <c r="N200" s="7">
        <v>0</v>
      </c>
      <c r="O200" s="7">
        <v>0</v>
      </c>
      <c r="P200" s="7">
        <v>0</v>
      </c>
      <c r="Q200" s="7">
        <v>0</v>
      </c>
      <c r="R200" s="7">
        <v>0</v>
      </c>
      <c r="S200" s="7">
        <v>0</v>
      </c>
      <c r="T200" s="7">
        <v>0</v>
      </c>
      <c r="U200" s="7">
        <v>0</v>
      </c>
      <c r="V200" s="7">
        <v>0</v>
      </c>
      <c r="W200" s="7">
        <v>0</v>
      </c>
      <c r="X200" s="7">
        <v>0</v>
      </c>
      <c r="Y200" s="7">
        <v>0</v>
      </c>
      <c r="Z200" s="7">
        <v>0</v>
      </c>
      <c r="AA200" s="7">
        <v>0</v>
      </c>
      <c r="AB200" s="7">
        <v>0</v>
      </c>
      <c r="AC200" s="7">
        <v>0</v>
      </c>
      <c r="AD200" s="7">
        <v>0</v>
      </c>
      <c r="AE200" s="7">
        <v>0</v>
      </c>
      <c r="AF200" s="7">
        <v>0</v>
      </c>
      <c r="AG200" s="7">
        <v>0</v>
      </c>
      <c r="AH200" s="7">
        <v>0</v>
      </c>
      <c r="AI200" s="7">
        <v>0</v>
      </c>
      <c r="AJ200" s="7">
        <v>0</v>
      </c>
      <c r="AK200" s="7">
        <v>0</v>
      </c>
      <c r="AL200" s="7">
        <v>0</v>
      </c>
      <c r="AM200" s="7">
        <v>0</v>
      </c>
      <c r="AN200" s="7">
        <v>0</v>
      </c>
      <c r="AO200" s="7">
        <v>0</v>
      </c>
      <c r="AP200" s="7">
        <v>0</v>
      </c>
      <c r="AQ200" s="7">
        <v>0</v>
      </c>
      <c r="AR200" s="7">
        <v>0</v>
      </c>
      <c r="AS200" s="7">
        <v>0</v>
      </c>
      <c r="AT200" s="7">
        <v>0</v>
      </c>
      <c r="AU200" s="7">
        <v>0</v>
      </c>
      <c r="AV200" s="7">
        <v>0</v>
      </c>
      <c r="AW200" s="7">
        <v>0.2</v>
      </c>
      <c r="AX200" s="7">
        <v>0</v>
      </c>
      <c r="AY200" s="7">
        <v>0</v>
      </c>
      <c r="AZ200" s="7">
        <v>0</v>
      </c>
      <c r="BA200" s="7">
        <v>0.2</v>
      </c>
      <c r="BB200" s="7">
        <v>0.5</v>
      </c>
    </row>
    <row r="201" spans="1:54" x14ac:dyDescent="0.25">
      <c r="A201" s="7">
        <v>0</v>
      </c>
      <c r="B201" s="7">
        <v>0</v>
      </c>
      <c r="C201" s="7">
        <v>0</v>
      </c>
      <c r="D201" s="7">
        <v>0</v>
      </c>
      <c r="E201" s="7">
        <v>0</v>
      </c>
      <c r="F201" s="7">
        <v>0</v>
      </c>
      <c r="G201" s="7">
        <v>0</v>
      </c>
      <c r="H201" s="7">
        <v>0</v>
      </c>
      <c r="I201" s="7">
        <v>0</v>
      </c>
      <c r="J201" s="7">
        <v>0</v>
      </c>
      <c r="K201" s="7">
        <v>0</v>
      </c>
      <c r="L201" s="7">
        <v>0</v>
      </c>
      <c r="M201" s="7">
        <v>0</v>
      </c>
      <c r="N201" s="7">
        <v>0</v>
      </c>
      <c r="O201" s="7">
        <v>0</v>
      </c>
      <c r="P201" s="7">
        <v>0</v>
      </c>
      <c r="Q201" s="7">
        <v>0</v>
      </c>
      <c r="R201" s="7">
        <v>0</v>
      </c>
      <c r="S201" s="7">
        <v>0</v>
      </c>
      <c r="T201" s="7">
        <v>0</v>
      </c>
      <c r="U201" s="7">
        <v>0</v>
      </c>
      <c r="V201" s="7">
        <v>0</v>
      </c>
      <c r="W201" s="7">
        <v>0</v>
      </c>
      <c r="X201" s="7">
        <v>0</v>
      </c>
      <c r="Y201" s="7">
        <v>0</v>
      </c>
      <c r="Z201" s="7">
        <v>0</v>
      </c>
      <c r="AA201" s="7">
        <v>0</v>
      </c>
      <c r="AB201" s="7">
        <v>0</v>
      </c>
      <c r="AC201" s="7">
        <v>0</v>
      </c>
      <c r="AD201" s="7">
        <v>0</v>
      </c>
      <c r="AE201" s="7">
        <v>0</v>
      </c>
      <c r="AF201" s="7">
        <v>0</v>
      </c>
      <c r="AG201" s="7">
        <v>0</v>
      </c>
      <c r="AH201" s="7">
        <v>0</v>
      </c>
      <c r="AI201" s="7">
        <v>0</v>
      </c>
      <c r="AJ201" s="7">
        <v>0</v>
      </c>
      <c r="AK201" s="7">
        <v>0</v>
      </c>
      <c r="AL201" s="7">
        <v>0</v>
      </c>
      <c r="AM201" s="7">
        <v>0</v>
      </c>
      <c r="AN201" s="7">
        <v>0</v>
      </c>
      <c r="AO201" s="7">
        <v>0</v>
      </c>
      <c r="AP201" s="7">
        <v>0</v>
      </c>
      <c r="AQ201" s="7">
        <v>0</v>
      </c>
      <c r="AR201" s="7">
        <v>0</v>
      </c>
      <c r="AS201" s="7">
        <v>0</v>
      </c>
      <c r="AT201" s="7">
        <v>0</v>
      </c>
      <c r="AU201" s="7">
        <v>0</v>
      </c>
      <c r="AV201" s="7">
        <v>0</v>
      </c>
      <c r="AW201" s="7">
        <v>0.16666666666666666</v>
      </c>
      <c r="AX201" s="7">
        <v>0</v>
      </c>
      <c r="AY201" s="7">
        <v>0</v>
      </c>
      <c r="AZ201" s="7">
        <v>0</v>
      </c>
      <c r="BA201" s="7">
        <v>0.16666666666666666</v>
      </c>
      <c r="BB201" s="7">
        <v>0.16666666666666666</v>
      </c>
    </row>
    <row r="202" spans="1:54" x14ac:dyDescent="0.25">
      <c r="A202" s="7">
        <v>0</v>
      </c>
      <c r="B202" s="7">
        <v>0</v>
      </c>
      <c r="C202" s="7">
        <v>0</v>
      </c>
      <c r="D202" s="7">
        <v>0</v>
      </c>
      <c r="E202" s="7">
        <v>0</v>
      </c>
      <c r="F202" s="7">
        <v>0</v>
      </c>
      <c r="G202" s="7">
        <v>0</v>
      </c>
      <c r="H202" s="7">
        <v>0</v>
      </c>
      <c r="I202" s="7">
        <v>0</v>
      </c>
      <c r="J202" s="7">
        <v>0</v>
      </c>
      <c r="K202" s="7">
        <v>0</v>
      </c>
      <c r="L202" s="7">
        <v>0</v>
      </c>
      <c r="M202" s="7">
        <v>0</v>
      </c>
      <c r="N202" s="7">
        <v>0</v>
      </c>
      <c r="O202" s="7">
        <v>0</v>
      </c>
      <c r="P202" s="7">
        <v>0</v>
      </c>
      <c r="Q202" s="7">
        <v>0</v>
      </c>
      <c r="R202" s="7">
        <v>0</v>
      </c>
      <c r="S202" s="7">
        <v>0</v>
      </c>
      <c r="T202" s="7">
        <v>0</v>
      </c>
      <c r="U202" s="7">
        <v>0</v>
      </c>
      <c r="V202" s="7">
        <v>0</v>
      </c>
      <c r="W202" s="7">
        <v>0</v>
      </c>
      <c r="X202" s="7">
        <v>0</v>
      </c>
      <c r="Y202" s="7">
        <v>0</v>
      </c>
      <c r="Z202" s="7">
        <v>0</v>
      </c>
      <c r="AA202" s="7">
        <v>0</v>
      </c>
      <c r="AB202" s="7">
        <v>0</v>
      </c>
      <c r="AC202" s="7">
        <v>0</v>
      </c>
      <c r="AD202" s="7">
        <v>0</v>
      </c>
      <c r="AE202" s="7">
        <v>0</v>
      </c>
      <c r="AF202" s="7">
        <v>0</v>
      </c>
      <c r="AG202" s="7">
        <v>0</v>
      </c>
      <c r="AH202" s="7">
        <v>0</v>
      </c>
      <c r="AI202" s="7">
        <v>0</v>
      </c>
      <c r="AJ202" s="7">
        <v>0</v>
      </c>
      <c r="AK202" s="7">
        <v>0</v>
      </c>
      <c r="AL202" s="7">
        <v>0</v>
      </c>
      <c r="AM202" s="7">
        <v>0</v>
      </c>
      <c r="AN202" s="7">
        <v>0</v>
      </c>
      <c r="AO202" s="7">
        <v>0</v>
      </c>
      <c r="AP202" s="7">
        <v>0</v>
      </c>
      <c r="AQ202" s="7">
        <v>0</v>
      </c>
      <c r="AR202" s="7">
        <v>0</v>
      </c>
      <c r="AS202" s="7">
        <v>0</v>
      </c>
      <c r="AT202" s="7">
        <v>0</v>
      </c>
      <c r="AU202" s="7">
        <v>0.1111111111111111</v>
      </c>
      <c r="AV202" s="7">
        <v>0</v>
      </c>
      <c r="AW202" s="7">
        <v>0.1111111111111111</v>
      </c>
      <c r="AX202" s="7">
        <v>0.1111111111111111</v>
      </c>
      <c r="AY202" s="7">
        <v>0</v>
      </c>
      <c r="AZ202" s="7">
        <v>0</v>
      </c>
      <c r="BA202" s="7">
        <v>0.22222222222222221</v>
      </c>
      <c r="BB202" s="7">
        <v>0.44444444444444442</v>
      </c>
    </row>
    <row r="203" spans="1:54" x14ac:dyDescent="0.25">
      <c r="A203" s="7">
        <v>0</v>
      </c>
      <c r="B203" s="7">
        <v>0</v>
      </c>
      <c r="C203" s="7">
        <v>0</v>
      </c>
      <c r="D203" s="7">
        <v>0</v>
      </c>
      <c r="E203" s="7">
        <v>0</v>
      </c>
      <c r="F203" s="7">
        <v>0</v>
      </c>
      <c r="G203" s="7">
        <v>0</v>
      </c>
      <c r="H203" s="7">
        <v>0</v>
      </c>
      <c r="I203" s="7">
        <v>0</v>
      </c>
      <c r="J203" s="7">
        <v>0</v>
      </c>
      <c r="K203" s="7">
        <v>0</v>
      </c>
      <c r="L203" s="7">
        <v>0</v>
      </c>
      <c r="M203" s="7">
        <v>0</v>
      </c>
      <c r="N203" s="7">
        <v>0</v>
      </c>
      <c r="O203" s="7">
        <v>0</v>
      </c>
      <c r="P203" s="7">
        <v>0</v>
      </c>
      <c r="Q203" s="7">
        <v>0</v>
      </c>
      <c r="R203" s="7">
        <v>0</v>
      </c>
      <c r="S203" s="7">
        <v>0</v>
      </c>
      <c r="T203" s="7">
        <v>0</v>
      </c>
      <c r="U203" s="7">
        <v>0</v>
      </c>
      <c r="V203" s="7">
        <v>0</v>
      </c>
      <c r="W203" s="7">
        <v>0</v>
      </c>
      <c r="X203" s="7">
        <v>0</v>
      </c>
      <c r="Y203" s="7">
        <v>0</v>
      </c>
      <c r="Z203" s="7">
        <v>0</v>
      </c>
      <c r="AA203" s="7">
        <v>0</v>
      </c>
      <c r="AB203" s="7">
        <v>0</v>
      </c>
      <c r="AC203" s="7">
        <v>0</v>
      </c>
      <c r="AD203" s="7">
        <v>0</v>
      </c>
      <c r="AE203" s="7">
        <v>0</v>
      </c>
      <c r="AF203" s="7">
        <v>0</v>
      </c>
      <c r="AG203" s="7">
        <v>0</v>
      </c>
      <c r="AH203" s="7">
        <v>0</v>
      </c>
      <c r="AI203" s="7">
        <v>0</v>
      </c>
      <c r="AJ203" s="7">
        <v>0</v>
      </c>
      <c r="AK203" s="7">
        <v>0</v>
      </c>
      <c r="AL203" s="7">
        <v>0</v>
      </c>
      <c r="AM203" s="7">
        <v>0</v>
      </c>
      <c r="AN203" s="7">
        <v>0</v>
      </c>
      <c r="AO203" s="7">
        <v>0</v>
      </c>
      <c r="AP203" s="7">
        <v>0</v>
      </c>
      <c r="AQ203" s="7">
        <v>0</v>
      </c>
      <c r="AR203" s="7">
        <v>0</v>
      </c>
      <c r="AS203" s="7">
        <v>0</v>
      </c>
      <c r="AT203" s="7">
        <v>0</v>
      </c>
      <c r="AU203" s="7">
        <v>0.33333333333333331</v>
      </c>
      <c r="AV203" s="7">
        <v>0.33333333333333331</v>
      </c>
      <c r="AW203" s="7">
        <v>0</v>
      </c>
      <c r="AX203" s="7">
        <v>0</v>
      </c>
      <c r="AY203" s="7">
        <v>0</v>
      </c>
      <c r="AZ203" s="7">
        <v>0</v>
      </c>
      <c r="BA203" s="7">
        <v>0</v>
      </c>
      <c r="BB203" s="7">
        <v>0</v>
      </c>
    </row>
    <row r="204" spans="1:54" x14ac:dyDescent="0.25">
      <c r="A204" s="7">
        <v>0</v>
      </c>
      <c r="B204" s="7">
        <v>0</v>
      </c>
      <c r="C204" s="7">
        <v>0</v>
      </c>
      <c r="D204" s="7">
        <v>0</v>
      </c>
      <c r="E204" s="7">
        <v>0</v>
      </c>
      <c r="F204" s="7">
        <v>0</v>
      </c>
      <c r="G204" s="7">
        <v>0</v>
      </c>
      <c r="H204" s="7">
        <v>0</v>
      </c>
      <c r="I204" s="7">
        <v>0</v>
      </c>
      <c r="J204" s="7">
        <v>0</v>
      </c>
      <c r="K204" s="7">
        <v>0</v>
      </c>
      <c r="L204" s="7">
        <v>0</v>
      </c>
      <c r="M204" s="7">
        <v>0</v>
      </c>
      <c r="N204" s="7">
        <v>0</v>
      </c>
      <c r="O204" s="7">
        <v>0</v>
      </c>
      <c r="P204" s="7">
        <v>0</v>
      </c>
      <c r="Q204" s="7">
        <v>0</v>
      </c>
      <c r="R204" s="7">
        <v>0</v>
      </c>
      <c r="S204" s="7">
        <v>0</v>
      </c>
      <c r="T204" s="7">
        <v>0</v>
      </c>
      <c r="U204" s="7">
        <v>0</v>
      </c>
      <c r="V204" s="7">
        <v>0</v>
      </c>
      <c r="W204" s="7">
        <v>0</v>
      </c>
      <c r="X204" s="7">
        <v>0</v>
      </c>
      <c r="Y204" s="7">
        <v>0</v>
      </c>
      <c r="Z204" s="7">
        <v>0</v>
      </c>
      <c r="AA204" s="7">
        <v>0</v>
      </c>
      <c r="AB204" s="7">
        <v>0</v>
      </c>
      <c r="AC204" s="7">
        <v>0</v>
      </c>
      <c r="AD204" s="7">
        <v>0</v>
      </c>
      <c r="AE204" s="7">
        <v>0</v>
      </c>
      <c r="AF204" s="7">
        <v>0</v>
      </c>
      <c r="AG204" s="7">
        <v>0</v>
      </c>
      <c r="AH204" s="7">
        <v>0</v>
      </c>
      <c r="AI204" s="7">
        <v>0</v>
      </c>
      <c r="AJ204" s="7">
        <v>0</v>
      </c>
      <c r="AK204" s="7">
        <v>0</v>
      </c>
      <c r="AL204" s="7">
        <v>0</v>
      </c>
      <c r="AM204" s="7">
        <v>0</v>
      </c>
      <c r="AN204" s="7">
        <v>0</v>
      </c>
      <c r="AO204" s="7">
        <v>0</v>
      </c>
      <c r="AP204" s="7">
        <v>0</v>
      </c>
      <c r="AQ204" s="7">
        <v>0</v>
      </c>
      <c r="AR204" s="7">
        <v>0</v>
      </c>
      <c r="AS204" s="7">
        <v>0</v>
      </c>
      <c r="AT204" s="7">
        <v>0</v>
      </c>
      <c r="AU204" s="7">
        <v>0</v>
      </c>
      <c r="AV204" s="7">
        <v>0</v>
      </c>
      <c r="AW204" s="7">
        <v>0</v>
      </c>
      <c r="AX204" s="7">
        <v>0</v>
      </c>
      <c r="AY204" s="7">
        <v>0</v>
      </c>
      <c r="AZ204" s="7">
        <v>0</v>
      </c>
      <c r="BA204" s="7">
        <v>0</v>
      </c>
      <c r="BB204" s="7">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180" zoomScaleNormal="180" workbookViewId="0"/>
  </sheetViews>
  <sheetFormatPr defaultColWidth="8.85546875" defaultRowHeight="15" x14ac:dyDescent="0.25"/>
  <cols>
    <col min="1" max="1" width="167.42578125" customWidth="1"/>
  </cols>
  <sheetData>
    <row r="1" ht="318.95" customHeight="1" x14ac:dyDescent="0.25"/>
  </sheetData>
  <sheetProtection algorithmName="SHA-512" hashValue="EEjqugjLOP02rxin0iePTxkoKLKOqKsbvcx1yL5YwWfC1C1GqfuhxFuT3U7t25tDl1j3r+SF2byfqhKxCg41Kg==" saltValue="ksV3CoW264496Q08T1GBZQ==" spinCount="100000" sheet="1" selectLockedCells="1" selectUnlockedCell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B204"/>
  <sheetViews>
    <sheetView topLeftCell="A118" workbookViewId="0">
      <selection sqref="A1:XFD1048576"/>
    </sheetView>
  </sheetViews>
  <sheetFormatPr defaultColWidth="8.85546875" defaultRowHeight="15" x14ac:dyDescent="0.25"/>
  <sheetData>
    <row r="1" spans="1:54" x14ac:dyDescent="0.25">
      <c r="A1" s="7">
        <v>0</v>
      </c>
      <c r="B1" s="7">
        <v>0</v>
      </c>
      <c r="C1" s="7">
        <v>0</v>
      </c>
      <c r="D1" s="7">
        <v>0</v>
      </c>
      <c r="E1" s="7">
        <v>0</v>
      </c>
      <c r="F1" s="7">
        <v>0</v>
      </c>
      <c r="G1" s="7">
        <v>0</v>
      </c>
      <c r="H1" s="7">
        <v>0</v>
      </c>
      <c r="I1" s="7">
        <v>0</v>
      </c>
      <c r="J1" s="7">
        <v>0</v>
      </c>
      <c r="K1" s="7">
        <v>0</v>
      </c>
      <c r="L1" s="7">
        <v>0</v>
      </c>
      <c r="M1" s="7">
        <v>0</v>
      </c>
      <c r="N1" s="7">
        <v>0</v>
      </c>
      <c r="O1" s="7">
        <v>0</v>
      </c>
      <c r="P1" s="7">
        <v>0</v>
      </c>
      <c r="Q1" s="7">
        <v>0</v>
      </c>
      <c r="R1" s="7">
        <v>0</v>
      </c>
      <c r="S1" s="7">
        <v>0</v>
      </c>
      <c r="T1" s="7">
        <v>0</v>
      </c>
      <c r="U1" s="7">
        <v>0</v>
      </c>
      <c r="V1" s="7">
        <v>0</v>
      </c>
      <c r="W1" s="7">
        <v>0</v>
      </c>
      <c r="X1" s="7">
        <v>0</v>
      </c>
      <c r="Y1" s="7">
        <v>0</v>
      </c>
      <c r="Z1" s="7">
        <v>0</v>
      </c>
      <c r="AA1" s="7">
        <v>0</v>
      </c>
      <c r="AB1" s="7">
        <v>0</v>
      </c>
      <c r="AC1" s="7">
        <v>0</v>
      </c>
      <c r="AD1" s="7">
        <v>0</v>
      </c>
      <c r="AE1" s="7">
        <v>0</v>
      </c>
      <c r="AF1" s="7">
        <v>0</v>
      </c>
      <c r="AG1" s="7">
        <v>0</v>
      </c>
      <c r="AH1" s="7">
        <v>0</v>
      </c>
      <c r="AI1" s="7">
        <v>0</v>
      </c>
      <c r="AJ1" s="7">
        <v>0</v>
      </c>
      <c r="AK1" s="7">
        <v>0</v>
      </c>
      <c r="AL1" s="7">
        <v>0</v>
      </c>
      <c r="AM1" s="7">
        <v>0</v>
      </c>
      <c r="AN1" s="7">
        <v>0</v>
      </c>
      <c r="AO1" s="7">
        <v>0</v>
      </c>
      <c r="AP1" s="7">
        <v>0</v>
      </c>
      <c r="AQ1" s="7">
        <v>0</v>
      </c>
      <c r="AR1" s="7">
        <v>0</v>
      </c>
      <c r="AS1" s="7">
        <v>0</v>
      </c>
      <c r="AT1" s="7">
        <v>0</v>
      </c>
      <c r="AU1" s="7">
        <v>0</v>
      </c>
      <c r="AV1" s="7">
        <v>0</v>
      </c>
      <c r="AW1" s="7">
        <v>0</v>
      </c>
      <c r="AX1" s="7">
        <v>0</v>
      </c>
      <c r="AY1" s="7">
        <v>0</v>
      </c>
      <c r="AZ1" s="7">
        <v>0</v>
      </c>
      <c r="BA1" s="7">
        <v>0</v>
      </c>
      <c r="BB1" s="7">
        <v>0</v>
      </c>
    </row>
    <row r="2" spans="1:54" x14ac:dyDescent="0.25">
      <c r="A2" s="7">
        <v>0</v>
      </c>
      <c r="B2" s="7">
        <v>0</v>
      </c>
      <c r="C2" s="7">
        <v>0</v>
      </c>
      <c r="D2" s="7">
        <v>0</v>
      </c>
      <c r="E2" s="7">
        <v>0</v>
      </c>
      <c r="F2" s="7">
        <v>0</v>
      </c>
      <c r="G2" s="7">
        <v>0</v>
      </c>
      <c r="H2" s="7">
        <v>0</v>
      </c>
      <c r="I2" s="7">
        <v>0</v>
      </c>
      <c r="J2" s="7">
        <v>0</v>
      </c>
      <c r="K2" s="7">
        <v>0</v>
      </c>
      <c r="L2" s="7">
        <v>0</v>
      </c>
      <c r="M2" s="7">
        <v>0</v>
      </c>
      <c r="N2" s="7">
        <v>0</v>
      </c>
      <c r="O2" s="7">
        <v>0</v>
      </c>
      <c r="P2" s="7">
        <v>0</v>
      </c>
      <c r="Q2" s="7">
        <v>0</v>
      </c>
      <c r="R2" s="7">
        <v>0</v>
      </c>
      <c r="S2" s="7">
        <v>0</v>
      </c>
      <c r="T2" s="7">
        <v>0</v>
      </c>
      <c r="U2" s="7">
        <v>0</v>
      </c>
      <c r="V2" s="7">
        <v>0</v>
      </c>
      <c r="W2" s="7">
        <v>0</v>
      </c>
      <c r="X2" s="7">
        <v>0</v>
      </c>
      <c r="Y2" s="7">
        <v>0</v>
      </c>
      <c r="Z2" s="7">
        <v>0</v>
      </c>
      <c r="AA2" s="7">
        <v>0</v>
      </c>
      <c r="AB2" s="7">
        <v>0</v>
      </c>
      <c r="AC2" s="7">
        <v>0</v>
      </c>
      <c r="AD2" s="7">
        <v>0</v>
      </c>
      <c r="AE2" s="7">
        <v>0</v>
      </c>
      <c r="AF2" s="7">
        <v>0</v>
      </c>
      <c r="AG2" s="7">
        <v>0</v>
      </c>
      <c r="AH2" s="7">
        <v>0</v>
      </c>
      <c r="AI2" s="7">
        <v>0</v>
      </c>
      <c r="AJ2" s="7">
        <v>0</v>
      </c>
      <c r="AK2" s="7">
        <v>0</v>
      </c>
      <c r="AL2" s="7">
        <v>0</v>
      </c>
      <c r="AM2" s="7">
        <v>0</v>
      </c>
      <c r="AN2" s="7">
        <v>0</v>
      </c>
      <c r="AO2" s="7">
        <v>0</v>
      </c>
      <c r="AP2" s="7">
        <v>0</v>
      </c>
      <c r="AQ2" s="7">
        <v>0</v>
      </c>
      <c r="AR2" s="7">
        <v>0</v>
      </c>
      <c r="AS2" s="7">
        <v>0</v>
      </c>
      <c r="AT2" s="7">
        <v>0</v>
      </c>
      <c r="AU2" s="7">
        <v>0</v>
      </c>
      <c r="AV2" s="7">
        <v>0</v>
      </c>
      <c r="AW2" s="7">
        <v>0</v>
      </c>
      <c r="AX2" s="7">
        <v>0</v>
      </c>
      <c r="AY2" s="7">
        <v>0</v>
      </c>
      <c r="AZ2" s="7">
        <v>0</v>
      </c>
      <c r="BA2" s="7">
        <v>0</v>
      </c>
      <c r="BB2" s="7">
        <v>0</v>
      </c>
    </row>
    <row r="3" spans="1:54" x14ac:dyDescent="0.25">
      <c r="A3" s="7">
        <v>0</v>
      </c>
      <c r="B3" s="7">
        <v>0</v>
      </c>
      <c r="C3" s="7">
        <v>0</v>
      </c>
      <c r="D3" s="7">
        <v>0</v>
      </c>
      <c r="E3" s="7">
        <v>0</v>
      </c>
      <c r="F3" s="7">
        <v>0</v>
      </c>
      <c r="G3" s="7">
        <v>0</v>
      </c>
      <c r="H3" s="7">
        <v>0</v>
      </c>
      <c r="I3" s="7">
        <v>0</v>
      </c>
      <c r="J3" s="7">
        <v>0</v>
      </c>
      <c r="K3" s="7">
        <v>0</v>
      </c>
      <c r="L3" s="7">
        <v>0</v>
      </c>
      <c r="M3" s="7">
        <v>0</v>
      </c>
      <c r="N3" s="7">
        <v>0</v>
      </c>
      <c r="O3" s="7">
        <v>0</v>
      </c>
      <c r="P3" s="7">
        <v>0</v>
      </c>
      <c r="Q3" s="7">
        <v>0</v>
      </c>
      <c r="R3" s="7">
        <v>0</v>
      </c>
      <c r="S3" s="7">
        <v>0</v>
      </c>
      <c r="T3" s="7">
        <v>0</v>
      </c>
      <c r="U3" s="7">
        <v>0</v>
      </c>
      <c r="V3" s="7">
        <v>0</v>
      </c>
      <c r="W3" s="7">
        <v>0</v>
      </c>
      <c r="X3" s="7">
        <v>0</v>
      </c>
      <c r="Y3" s="7">
        <v>0</v>
      </c>
      <c r="Z3" s="7">
        <v>0</v>
      </c>
      <c r="AA3" s="7">
        <v>0</v>
      </c>
      <c r="AB3" s="7">
        <v>0</v>
      </c>
      <c r="AC3" s="7">
        <v>0</v>
      </c>
      <c r="AD3" s="7">
        <v>0</v>
      </c>
      <c r="AE3" s="7">
        <v>0</v>
      </c>
      <c r="AF3" s="7">
        <v>0</v>
      </c>
      <c r="AG3" s="7">
        <v>0</v>
      </c>
      <c r="AH3" s="7">
        <v>0</v>
      </c>
      <c r="AI3" s="7">
        <v>0</v>
      </c>
      <c r="AJ3" s="7">
        <v>0</v>
      </c>
      <c r="AK3" s="7">
        <v>0</v>
      </c>
      <c r="AL3" s="7">
        <v>0</v>
      </c>
      <c r="AM3" s="7">
        <v>0</v>
      </c>
      <c r="AN3" s="7">
        <v>0</v>
      </c>
      <c r="AO3" s="7">
        <v>0</v>
      </c>
      <c r="AP3" s="7">
        <v>0</v>
      </c>
      <c r="AQ3" s="7">
        <v>0</v>
      </c>
      <c r="AR3" s="7">
        <v>0</v>
      </c>
      <c r="AS3" s="7">
        <v>0</v>
      </c>
      <c r="AT3" s="7">
        <v>0</v>
      </c>
      <c r="AU3" s="7">
        <v>0</v>
      </c>
      <c r="AV3" s="7">
        <v>0</v>
      </c>
      <c r="AW3" s="7">
        <v>0</v>
      </c>
      <c r="AX3" s="7">
        <v>0</v>
      </c>
      <c r="AY3" s="7">
        <v>0</v>
      </c>
      <c r="AZ3" s="7">
        <v>0</v>
      </c>
      <c r="BA3" s="7">
        <v>0</v>
      </c>
      <c r="BB3" s="7">
        <v>0</v>
      </c>
    </row>
    <row r="4" spans="1:54" x14ac:dyDescent="0.25">
      <c r="A4" s="7">
        <v>0</v>
      </c>
      <c r="B4" s="7">
        <v>0</v>
      </c>
      <c r="C4" s="7">
        <v>0</v>
      </c>
      <c r="D4" s="7">
        <v>0</v>
      </c>
      <c r="E4" s="7">
        <v>0</v>
      </c>
      <c r="F4" s="7">
        <v>0</v>
      </c>
      <c r="G4" s="7">
        <v>0</v>
      </c>
      <c r="H4" s="7">
        <v>0</v>
      </c>
      <c r="I4" s="7">
        <v>0</v>
      </c>
      <c r="J4" s="7">
        <v>0</v>
      </c>
      <c r="K4" s="7">
        <v>0</v>
      </c>
      <c r="L4" s="7">
        <v>0</v>
      </c>
      <c r="M4" s="7">
        <v>0</v>
      </c>
      <c r="N4" s="7">
        <v>0</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7">
        <v>0</v>
      </c>
      <c r="AO4" s="7">
        <v>0</v>
      </c>
      <c r="AP4" s="7">
        <v>0</v>
      </c>
      <c r="AQ4" s="7">
        <v>0</v>
      </c>
      <c r="AR4" s="7">
        <v>0</v>
      </c>
      <c r="AS4" s="7">
        <v>0</v>
      </c>
      <c r="AT4" s="7">
        <v>0</v>
      </c>
      <c r="AU4" s="7">
        <v>0</v>
      </c>
      <c r="AV4" s="7">
        <v>0</v>
      </c>
      <c r="AW4" s="7">
        <v>0</v>
      </c>
      <c r="AX4" s="7">
        <v>0</v>
      </c>
      <c r="AY4" s="7">
        <v>0</v>
      </c>
      <c r="AZ4" s="7">
        <v>0</v>
      </c>
      <c r="BA4" s="7">
        <v>0</v>
      </c>
      <c r="BB4" s="7">
        <v>0</v>
      </c>
    </row>
    <row r="5" spans="1:54" x14ac:dyDescent="0.25">
      <c r="A5" s="7">
        <v>0</v>
      </c>
      <c r="B5" s="7">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row>
    <row r="6" spans="1:54" x14ac:dyDescent="0.25">
      <c r="A6" s="7">
        <v>0</v>
      </c>
      <c r="B6" s="7">
        <v>0</v>
      </c>
      <c r="C6" s="7">
        <v>0</v>
      </c>
      <c r="D6" s="7">
        <v>0</v>
      </c>
      <c r="E6" s="7">
        <v>0</v>
      </c>
      <c r="F6" s="7">
        <v>0</v>
      </c>
      <c r="G6" s="7">
        <v>0</v>
      </c>
      <c r="H6" s="7">
        <v>0</v>
      </c>
      <c r="I6" s="7">
        <v>0</v>
      </c>
      <c r="J6" s="7">
        <v>0</v>
      </c>
      <c r="K6" s="7">
        <v>0</v>
      </c>
      <c r="L6" s="7">
        <v>0</v>
      </c>
      <c r="M6" s="7">
        <v>0</v>
      </c>
      <c r="N6" s="7">
        <v>0</v>
      </c>
      <c r="O6" s="7">
        <v>0</v>
      </c>
      <c r="P6" s="7">
        <v>0</v>
      </c>
      <c r="Q6" s="7">
        <v>0</v>
      </c>
      <c r="R6" s="7">
        <v>0</v>
      </c>
      <c r="S6" s="7">
        <v>0</v>
      </c>
      <c r="T6" s="7">
        <v>0</v>
      </c>
      <c r="U6" s="7">
        <v>0</v>
      </c>
      <c r="V6" s="7">
        <v>0</v>
      </c>
      <c r="W6" s="7">
        <v>0</v>
      </c>
      <c r="X6" s="7">
        <v>0</v>
      </c>
      <c r="Y6" s="7">
        <v>0</v>
      </c>
      <c r="Z6" s="7">
        <v>0</v>
      </c>
      <c r="AA6" s="7">
        <v>0</v>
      </c>
      <c r="AB6" s="7">
        <v>0</v>
      </c>
      <c r="AC6" s="7">
        <v>0</v>
      </c>
      <c r="AD6" s="7">
        <v>0</v>
      </c>
      <c r="AE6" s="7">
        <v>0</v>
      </c>
      <c r="AF6" s="7">
        <v>0</v>
      </c>
      <c r="AG6" s="7">
        <v>0</v>
      </c>
      <c r="AH6" s="7">
        <v>0</v>
      </c>
      <c r="AI6" s="7">
        <v>0</v>
      </c>
      <c r="AJ6" s="7">
        <v>0</v>
      </c>
      <c r="AK6" s="7">
        <v>0</v>
      </c>
      <c r="AL6" s="7">
        <v>0</v>
      </c>
      <c r="AM6" s="7">
        <v>0</v>
      </c>
      <c r="AN6" s="7">
        <v>0</v>
      </c>
      <c r="AO6" s="7">
        <v>0</v>
      </c>
      <c r="AP6" s="7">
        <v>0</v>
      </c>
      <c r="AQ6" s="7">
        <v>0</v>
      </c>
      <c r="AR6" s="7">
        <v>0</v>
      </c>
      <c r="AS6" s="7">
        <v>0</v>
      </c>
      <c r="AT6" s="7">
        <v>0</v>
      </c>
      <c r="AU6" s="7">
        <v>0</v>
      </c>
      <c r="AV6" s="7">
        <v>0</v>
      </c>
      <c r="AW6" s="7">
        <v>0</v>
      </c>
      <c r="AX6" s="7">
        <v>0</v>
      </c>
      <c r="AY6" s="7">
        <v>0</v>
      </c>
      <c r="AZ6" s="7">
        <v>0</v>
      </c>
      <c r="BA6" s="7">
        <v>0</v>
      </c>
      <c r="BB6" s="7">
        <v>0</v>
      </c>
    </row>
    <row r="7" spans="1:54" x14ac:dyDescent="0.25">
      <c r="A7" s="7">
        <v>0</v>
      </c>
      <c r="B7" s="7">
        <v>0</v>
      </c>
      <c r="C7" s="7">
        <v>0</v>
      </c>
      <c r="D7" s="7">
        <v>0</v>
      </c>
      <c r="E7" s="7">
        <v>0</v>
      </c>
      <c r="F7" s="7">
        <v>0</v>
      </c>
      <c r="G7" s="7">
        <v>0</v>
      </c>
      <c r="H7" s="7">
        <v>0</v>
      </c>
      <c r="I7" s="7">
        <v>0</v>
      </c>
      <c r="J7" s="7">
        <v>0</v>
      </c>
      <c r="K7" s="7">
        <v>0</v>
      </c>
      <c r="L7" s="7">
        <v>0</v>
      </c>
      <c r="M7" s="7">
        <v>0</v>
      </c>
      <c r="N7" s="7">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0</v>
      </c>
    </row>
    <row r="8" spans="1:54" x14ac:dyDescent="0.25">
      <c r="A8" s="7">
        <v>0</v>
      </c>
      <c r="B8" s="7">
        <v>0</v>
      </c>
      <c r="C8" s="7">
        <v>0</v>
      </c>
      <c r="D8" s="7">
        <v>0</v>
      </c>
      <c r="E8" s="7">
        <v>0</v>
      </c>
      <c r="F8" s="7">
        <v>0</v>
      </c>
      <c r="G8" s="7">
        <v>0</v>
      </c>
      <c r="H8" s="7">
        <v>0</v>
      </c>
      <c r="I8" s="7">
        <v>0</v>
      </c>
      <c r="J8" s="7">
        <v>0</v>
      </c>
      <c r="K8" s="7">
        <v>0</v>
      </c>
      <c r="L8" s="7">
        <v>0</v>
      </c>
      <c r="M8" s="7">
        <v>0</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row>
    <row r="9" spans="1:54" x14ac:dyDescent="0.25">
      <c r="A9" s="7">
        <v>0</v>
      </c>
      <c r="B9" s="7">
        <v>0</v>
      </c>
      <c r="C9" s="7">
        <v>0</v>
      </c>
      <c r="D9" s="7">
        <v>0</v>
      </c>
      <c r="E9" s="7">
        <v>0</v>
      </c>
      <c r="F9" s="7">
        <v>0</v>
      </c>
      <c r="G9" s="7">
        <v>0</v>
      </c>
      <c r="H9" s="7">
        <v>0</v>
      </c>
      <c r="I9" s="7">
        <v>0</v>
      </c>
      <c r="J9" s="7">
        <v>0</v>
      </c>
      <c r="K9" s="7">
        <v>0</v>
      </c>
      <c r="L9" s="7">
        <v>0</v>
      </c>
      <c r="M9" s="7">
        <v>0</v>
      </c>
      <c r="N9" s="7">
        <v>0</v>
      </c>
      <c r="O9" s="7">
        <v>0.71842195190744018</v>
      </c>
      <c r="P9" s="7">
        <v>0.76351934966174806</v>
      </c>
      <c r="Q9" s="7">
        <v>0.76695305392920954</v>
      </c>
      <c r="R9" s="7">
        <v>0.64064332497405818</v>
      </c>
      <c r="S9" s="7">
        <v>0.55614340649500438</v>
      </c>
      <c r="T9" s="7">
        <v>0.50741292671451621</v>
      </c>
      <c r="U9" s="7">
        <v>0.47633025475932289</v>
      </c>
      <c r="V9" s="7">
        <v>0.5450801695214027</v>
      </c>
      <c r="W9" s="7">
        <v>3.9924391966373818E-2</v>
      </c>
      <c r="X9" s="7">
        <v>0.16861033779681045</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0</v>
      </c>
      <c r="AV9" s="7">
        <v>0</v>
      </c>
      <c r="AW9" s="7">
        <v>0</v>
      </c>
      <c r="AX9" s="7">
        <v>0</v>
      </c>
      <c r="AY9" s="7">
        <v>0</v>
      </c>
      <c r="AZ9" s="7">
        <v>0</v>
      </c>
      <c r="BA9" s="7">
        <v>0</v>
      </c>
      <c r="BB9" s="7">
        <v>0</v>
      </c>
    </row>
    <row r="10" spans="1:54" x14ac:dyDescent="0.25">
      <c r="A10" s="7">
        <v>0</v>
      </c>
      <c r="B10" s="7">
        <v>0</v>
      </c>
      <c r="C10" s="7">
        <v>0</v>
      </c>
      <c r="D10" s="7">
        <v>0</v>
      </c>
      <c r="E10" s="7">
        <v>0</v>
      </c>
      <c r="F10" s="7">
        <v>0</v>
      </c>
      <c r="G10" s="7">
        <v>0</v>
      </c>
      <c r="H10" s="7">
        <v>0</v>
      </c>
      <c r="I10" s="7">
        <v>0</v>
      </c>
      <c r="J10" s="7">
        <v>0</v>
      </c>
      <c r="K10" s="7">
        <v>0</v>
      </c>
      <c r="L10" s="7">
        <v>0</v>
      </c>
      <c r="M10" s="7">
        <v>0</v>
      </c>
      <c r="N10" s="7">
        <v>0</v>
      </c>
      <c r="O10" s="7">
        <v>0.77939499141648927</v>
      </c>
      <c r="P10" s="7">
        <v>0.89134935148216421</v>
      </c>
      <c r="Q10" s="7">
        <v>0.84326632710845661</v>
      </c>
      <c r="R10" s="7">
        <v>0.81111343901145982</v>
      </c>
      <c r="S10" s="7">
        <v>0.64384936645315438</v>
      </c>
      <c r="T10" s="7">
        <v>0.62739728444487408</v>
      </c>
      <c r="U10" s="7">
        <v>0.59699446360277886</v>
      </c>
      <c r="V10" s="7">
        <v>0.5993263869576877</v>
      </c>
      <c r="W10" s="7">
        <v>0.10007510744420867</v>
      </c>
      <c r="X10" s="7">
        <v>0.29588261703158336</v>
      </c>
      <c r="Y10" s="7">
        <v>0</v>
      </c>
      <c r="Z10" s="7">
        <v>0</v>
      </c>
      <c r="AA10" s="7">
        <v>0</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row>
    <row r="11" spans="1:54" x14ac:dyDescent="0.25">
      <c r="A11" s="7">
        <v>0</v>
      </c>
      <c r="B11" s="7">
        <v>0</v>
      </c>
      <c r="C11" s="7">
        <v>0</v>
      </c>
      <c r="D11" s="7">
        <v>0</v>
      </c>
      <c r="E11" s="7">
        <v>0</v>
      </c>
      <c r="F11" s="7">
        <v>0</v>
      </c>
      <c r="G11" s="7">
        <v>0</v>
      </c>
      <c r="H11" s="7">
        <v>0</v>
      </c>
      <c r="I11" s="7">
        <v>0</v>
      </c>
      <c r="J11" s="7">
        <v>0</v>
      </c>
      <c r="K11" s="7">
        <v>0</v>
      </c>
      <c r="L11" s="7">
        <v>0</v>
      </c>
      <c r="M11" s="7">
        <v>0</v>
      </c>
      <c r="N11" s="7">
        <v>0</v>
      </c>
      <c r="O11" s="7">
        <v>0.88527394832642248</v>
      </c>
      <c r="P11" s="7">
        <v>0.91816768342151356</v>
      </c>
      <c r="Q11" s="7">
        <v>0.88738023546746359</v>
      </c>
      <c r="R11" s="7">
        <v>0.88738023546746359</v>
      </c>
      <c r="S11" s="7">
        <v>0.69878278971188568</v>
      </c>
      <c r="T11" s="7">
        <v>0.64472614386009131</v>
      </c>
      <c r="U11" s="7">
        <v>0.57866411372959714</v>
      </c>
      <c r="V11" s="7">
        <v>0.67837207707022618</v>
      </c>
      <c r="W11" s="7">
        <v>0.24485438628466705</v>
      </c>
      <c r="X11" s="7">
        <v>0.36415003482406894</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row>
    <row r="12" spans="1:54" x14ac:dyDescent="0.25">
      <c r="A12" s="7">
        <v>0</v>
      </c>
      <c r="B12" s="7">
        <v>0</v>
      </c>
      <c r="C12" s="7">
        <v>0</v>
      </c>
      <c r="D12" s="7">
        <v>0</v>
      </c>
      <c r="E12" s="7">
        <v>0</v>
      </c>
      <c r="F12" s="7">
        <v>0</v>
      </c>
      <c r="G12" s="7">
        <v>0</v>
      </c>
      <c r="H12" s="7">
        <v>0</v>
      </c>
      <c r="I12" s="7">
        <v>0</v>
      </c>
      <c r="J12" s="7">
        <v>0</v>
      </c>
      <c r="K12" s="7">
        <v>0</v>
      </c>
      <c r="L12" s="7">
        <v>0</v>
      </c>
      <c r="M12" s="7">
        <v>0</v>
      </c>
      <c r="N12" s="7">
        <v>0</v>
      </c>
      <c r="O12" s="7">
        <v>0</v>
      </c>
      <c r="P12" s="7">
        <v>0</v>
      </c>
      <c r="Q12" s="7">
        <v>0.9092613076546332</v>
      </c>
      <c r="R12" s="7">
        <v>0.9079259812754632</v>
      </c>
      <c r="S12" s="7">
        <v>0.77619015042696393</v>
      </c>
      <c r="T12" s="7">
        <v>0.73345117993546882</v>
      </c>
      <c r="U12" s="7">
        <v>0.75476964176033423</v>
      </c>
      <c r="V12" s="7">
        <v>0.72220297065858485</v>
      </c>
      <c r="W12" s="7">
        <v>0.34992201673843004</v>
      </c>
      <c r="X12" s="7">
        <v>0.54874191444714615</v>
      </c>
      <c r="Y12" s="7">
        <v>0.14595476291607112</v>
      </c>
      <c r="Z12" s="7">
        <v>0.23981127138739344</v>
      </c>
      <c r="AA12" s="7">
        <v>0</v>
      </c>
      <c r="AB12" s="7">
        <v>0</v>
      </c>
      <c r="AC12" s="7">
        <v>0</v>
      </c>
      <c r="AD12" s="7">
        <v>0</v>
      </c>
      <c r="AE12" s="7">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row>
    <row r="13" spans="1:54" x14ac:dyDescent="0.25">
      <c r="A13" s="7">
        <v>0</v>
      </c>
      <c r="B13" s="7">
        <v>0</v>
      </c>
      <c r="C13" s="7">
        <v>0</v>
      </c>
      <c r="D13" s="7">
        <v>0</v>
      </c>
      <c r="E13" s="7">
        <v>0</v>
      </c>
      <c r="F13" s="7">
        <v>0</v>
      </c>
      <c r="G13" s="7">
        <v>0</v>
      </c>
      <c r="H13" s="7">
        <v>0</v>
      </c>
      <c r="I13" s="7">
        <v>0</v>
      </c>
      <c r="J13" s="7">
        <v>0</v>
      </c>
      <c r="K13" s="7">
        <v>0</v>
      </c>
      <c r="L13" s="7">
        <v>0</v>
      </c>
      <c r="M13" s="7">
        <v>0</v>
      </c>
      <c r="N13" s="7">
        <v>0</v>
      </c>
      <c r="O13" s="7">
        <v>0</v>
      </c>
      <c r="P13" s="7">
        <v>0</v>
      </c>
      <c r="Q13" s="7">
        <v>0.84904009758368293</v>
      </c>
      <c r="R13" s="7">
        <v>0.83774814664930997</v>
      </c>
      <c r="S13" s="7">
        <v>0.73898242142027382</v>
      </c>
      <c r="T13" s="7">
        <v>0.78128918662857405</v>
      </c>
      <c r="U13" s="7">
        <v>0.70799394366660717</v>
      </c>
      <c r="V13" s="7">
        <v>0.67753418344596827</v>
      </c>
      <c r="W13" s="7">
        <v>0.57909440665299616</v>
      </c>
      <c r="X13" s="7">
        <v>0.61795465801991956</v>
      </c>
      <c r="Y13" s="7">
        <v>0.29366701249918892</v>
      </c>
      <c r="Z13" s="7">
        <v>0.31077599730312988</v>
      </c>
      <c r="AA13" s="7">
        <v>0</v>
      </c>
      <c r="AB13" s="7">
        <v>0</v>
      </c>
      <c r="AC13" s="7">
        <v>0</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row>
    <row r="14" spans="1:54" x14ac:dyDescent="0.25">
      <c r="A14" s="7">
        <v>0</v>
      </c>
      <c r="B14" s="7">
        <v>0</v>
      </c>
      <c r="C14" s="7">
        <v>0</v>
      </c>
      <c r="D14" s="7">
        <v>0</v>
      </c>
      <c r="E14" s="7">
        <v>0</v>
      </c>
      <c r="F14" s="7">
        <v>0</v>
      </c>
      <c r="G14" s="7">
        <v>0</v>
      </c>
      <c r="H14" s="7">
        <v>0</v>
      </c>
      <c r="I14" s="7">
        <v>0</v>
      </c>
      <c r="J14" s="7">
        <v>0</v>
      </c>
      <c r="K14" s="7">
        <v>0</v>
      </c>
      <c r="L14" s="7">
        <v>0</v>
      </c>
      <c r="M14" s="7">
        <v>0</v>
      </c>
      <c r="N14" s="7">
        <v>0</v>
      </c>
      <c r="O14" s="7">
        <v>0</v>
      </c>
      <c r="P14" s="7">
        <v>0</v>
      </c>
      <c r="Q14" s="7">
        <v>0.83581091972920429</v>
      </c>
      <c r="R14" s="7">
        <v>0.8665342670860321</v>
      </c>
      <c r="S14" s="7">
        <v>0.70918983481190256</v>
      </c>
      <c r="T14" s="7">
        <v>0.69185963560320385</v>
      </c>
      <c r="U14" s="7">
        <v>0.75779886365265536</v>
      </c>
      <c r="V14" s="7">
        <v>0.58685874074106525</v>
      </c>
      <c r="W14" s="7">
        <v>0.74661502562249371</v>
      </c>
      <c r="X14" s="7">
        <v>0.63870643266034488</v>
      </c>
      <c r="Y14" s="7">
        <v>0.44242894456032067</v>
      </c>
      <c r="Z14" s="7">
        <v>0.46204734742274223</v>
      </c>
      <c r="AA14" s="7">
        <v>0</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0</v>
      </c>
      <c r="AW14" s="7">
        <v>0</v>
      </c>
      <c r="AX14" s="7">
        <v>0</v>
      </c>
      <c r="AY14" s="7">
        <v>0</v>
      </c>
      <c r="AZ14" s="7">
        <v>0</v>
      </c>
      <c r="BA14" s="7">
        <v>0</v>
      </c>
      <c r="BB14" s="7">
        <v>0</v>
      </c>
    </row>
    <row r="15" spans="1:54" x14ac:dyDescent="0.25">
      <c r="A15" s="7">
        <v>0</v>
      </c>
      <c r="B15" s="7">
        <v>0</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0.72675216209454074</v>
      </c>
      <c r="U15" s="7">
        <v>0.87351652472862096</v>
      </c>
      <c r="V15" s="7">
        <v>0.73838900053730594</v>
      </c>
      <c r="W15" s="7">
        <v>0.87351652472862096</v>
      </c>
      <c r="X15" s="7">
        <v>0.77495917529864489</v>
      </c>
      <c r="Y15" s="7">
        <v>0.55010606738373813</v>
      </c>
      <c r="Z15" s="7">
        <v>0.61866950052073033</v>
      </c>
      <c r="AA15" s="7">
        <v>0.39754478025416917</v>
      </c>
      <c r="AB15" s="7">
        <v>0.35243858963210384</v>
      </c>
      <c r="AC15" s="7">
        <v>0.15422927559306099</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row>
    <row r="16" spans="1:54" x14ac:dyDescent="0.25">
      <c r="A16" s="7">
        <v>0</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0.65824097849880214</v>
      </c>
      <c r="U16" s="7">
        <v>0.80047153220023315</v>
      </c>
      <c r="V16" s="7">
        <v>0.7102744547473252</v>
      </c>
      <c r="W16" s="7">
        <v>0.81922637805722598</v>
      </c>
      <c r="X16" s="7">
        <v>0.7102744547473252</v>
      </c>
      <c r="Y16" s="7">
        <v>0.56898132471975504</v>
      </c>
      <c r="Z16" s="7">
        <v>0.56898132471975504</v>
      </c>
      <c r="AA16" s="7">
        <v>0.46440115788240188</v>
      </c>
      <c r="AB16" s="7">
        <v>0.35596169474507677</v>
      </c>
      <c r="AC16" s="7">
        <v>0.18764039229752805</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c r="AY16" s="7">
        <v>0</v>
      </c>
      <c r="AZ16" s="7">
        <v>0</v>
      </c>
      <c r="BA16" s="7">
        <v>0</v>
      </c>
      <c r="BB16" s="7">
        <v>0</v>
      </c>
    </row>
    <row r="17" spans="1:54" x14ac:dyDescent="0.25">
      <c r="A17" s="7">
        <v>0</v>
      </c>
      <c r="B17" s="7">
        <v>0</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0.79084173826793513</v>
      </c>
      <c r="U17" s="7">
        <v>0.90432419168788236</v>
      </c>
      <c r="V17" s="7">
        <v>0.74714985922982269</v>
      </c>
      <c r="W17" s="7">
        <v>0.92230061432168675</v>
      </c>
      <c r="X17" s="7">
        <v>0.8213191441076928</v>
      </c>
      <c r="Y17" s="7">
        <v>0.74067968507301973</v>
      </c>
      <c r="Z17" s="7">
        <v>0.77677304116861823</v>
      </c>
      <c r="AA17" s="7">
        <v>0.53072590520103713</v>
      </c>
      <c r="AB17" s="7">
        <v>0.56095418315455259</v>
      </c>
      <c r="AC17" s="7">
        <v>0.3346899065670077</v>
      </c>
      <c r="AD17" s="7">
        <v>0</v>
      </c>
      <c r="AE17" s="7">
        <v>0</v>
      </c>
      <c r="AF17" s="7">
        <v>0</v>
      </c>
      <c r="AG17" s="7">
        <v>0</v>
      </c>
      <c r="AH17" s="7">
        <v>0</v>
      </c>
      <c r="AI17" s="7">
        <v>0</v>
      </c>
      <c r="AJ17" s="7">
        <v>0</v>
      </c>
      <c r="AK17" s="7">
        <v>0</v>
      </c>
      <c r="AL17" s="7">
        <v>0</v>
      </c>
      <c r="AM17" s="7">
        <v>0</v>
      </c>
      <c r="AN17" s="7">
        <v>0</v>
      </c>
      <c r="AO17" s="7">
        <v>0</v>
      </c>
      <c r="AP17" s="7">
        <v>0</v>
      </c>
      <c r="AQ17" s="7">
        <v>0</v>
      </c>
      <c r="AR17" s="7">
        <v>0</v>
      </c>
      <c r="AS17" s="7">
        <v>0</v>
      </c>
      <c r="AT17" s="7">
        <v>0</v>
      </c>
      <c r="AU17" s="7">
        <v>0</v>
      </c>
      <c r="AV17" s="7">
        <v>0</v>
      </c>
      <c r="AW17" s="7">
        <v>0</v>
      </c>
      <c r="AX17" s="7">
        <v>0</v>
      </c>
      <c r="AY17" s="7">
        <v>0</v>
      </c>
      <c r="AZ17" s="7">
        <v>0</v>
      </c>
      <c r="BA17" s="7">
        <v>0</v>
      </c>
      <c r="BB17" s="7">
        <v>0</v>
      </c>
    </row>
    <row r="18" spans="1:54" x14ac:dyDescent="0.25">
      <c r="A18" s="7">
        <v>0</v>
      </c>
      <c r="B18" s="7">
        <v>0</v>
      </c>
      <c r="C18" s="7">
        <v>0</v>
      </c>
      <c r="D18" s="7">
        <v>0</v>
      </c>
      <c r="E18" s="7">
        <v>0</v>
      </c>
      <c r="F18" s="7">
        <v>0</v>
      </c>
      <c r="G18" s="7">
        <v>0</v>
      </c>
      <c r="H18" s="7">
        <v>0</v>
      </c>
      <c r="I18" s="7">
        <v>0</v>
      </c>
      <c r="J18" s="7">
        <v>0</v>
      </c>
      <c r="K18" s="7">
        <v>0</v>
      </c>
      <c r="L18" s="7">
        <v>0</v>
      </c>
      <c r="M18" s="7">
        <v>0</v>
      </c>
      <c r="N18" s="7">
        <v>0</v>
      </c>
      <c r="O18" s="7">
        <v>0</v>
      </c>
      <c r="P18" s="7">
        <v>0</v>
      </c>
      <c r="Q18" s="7">
        <v>0</v>
      </c>
      <c r="R18" s="7">
        <v>0</v>
      </c>
      <c r="S18" s="7">
        <v>0</v>
      </c>
      <c r="T18" s="7">
        <v>0</v>
      </c>
      <c r="U18" s="7">
        <v>0</v>
      </c>
      <c r="V18" s="7">
        <v>0</v>
      </c>
      <c r="W18" s="7">
        <v>0</v>
      </c>
      <c r="X18" s="7">
        <v>0</v>
      </c>
      <c r="Y18" s="7">
        <v>0.80427835997384189</v>
      </c>
      <c r="Z18" s="7">
        <v>0.79152682048581813</v>
      </c>
      <c r="AA18" s="7">
        <v>0.5741224502757154</v>
      </c>
      <c r="AB18" s="7">
        <v>0.62998976288499886</v>
      </c>
      <c r="AC18" s="7">
        <v>0.43073031863865063</v>
      </c>
      <c r="AD18" s="7">
        <v>0.41543994547077334</v>
      </c>
      <c r="AE18" s="7">
        <v>0.36581922846414772</v>
      </c>
      <c r="AF18" s="7">
        <v>0.28452093449611349</v>
      </c>
      <c r="AG18" s="7">
        <v>0.28310630986637308</v>
      </c>
      <c r="AH18" s="7">
        <v>0.32740407354845447</v>
      </c>
      <c r="AI18" s="7">
        <v>0</v>
      </c>
      <c r="AJ18" s="7">
        <v>0</v>
      </c>
      <c r="AK18" s="7">
        <v>0</v>
      </c>
      <c r="AL18" s="7">
        <v>0</v>
      </c>
      <c r="AM18" s="7">
        <v>0</v>
      </c>
      <c r="AN18" s="7">
        <v>0</v>
      </c>
      <c r="AO18" s="7">
        <v>0</v>
      </c>
      <c r="AP18" s="7">
        <v>0</v>
      </c>
      <c r="AQ18" s="7">
        <v>0</v>
      </c>
      <c r="AR18" s="7">
        <v>0</v>
      </c>
      <c r="AS18" s="7">
        <v>0</v>
      </c>
      <c r="AT18" s="7">
        <v>0</v>
      </c>
      <c r="AU18" s="7">
        <v>0</v>
      </c>
      <c r="AV18" s="7">
        <v>0</v>
      </c>
      <c r="AW18" s="7">
        <v>0</v>
      </c>
      <c r="AX18" s="7">
        <v>0</v>
      </c>
      <c r="AY18" s="7">
        <v>0</v>
      </c>
      <c r="AZ18" s="7">
        <v>0</v>
      </c>
      <c r="BA18" s="7">
        <v>0</v>
      </c>
      <c r="BB18" s="7">
        <v>0</v>
      </c>
    </row>
    <row r="19" spans="1:54" x14ac:dyDescent="0.25">
      <c r="A19" s="7">
        <v>0</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0.83039529010494295</v>
      </c>
      <c r="Z19" s="7">
        <v>0.78283769773486345</v>
      </c>
      <c r="AA19" s="7">
        <v>0.5958068238605625</v>
      </c>
      <c r="AB19" s="7">
        <v>0.61639971557032514</v>
      </c>
      <c r="AC19" s="7">
        <v>0.40906574489167591</v>
      </c>
      <c r="AD19" s="7">
        <v>0.47789931584492695</v>
      </c>
      <c r="AE19" s="7">
        <v>0.47060746163176237</v>
      </c>
      <c r="AF19" s="7">
        <v>0.37510752145802462</v>
      </c>
      <c r="AG19" s="7">
        <v>0.32220272775326331</v>
      </c>
      <c r="AH19" s="7">
        <v>0.36793073151450928</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row>
    <row r="20" spans="1:54" x14ac:dyDescent="0.25">
      <c r="A20" s="7">
        <v>0</v>
      </c>
      <c r="B20" s="7">
        <v>0</v>
      </c>
      <c r="C20" s="7">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0.82728555820030092</v>
      </c>
      <c r="Z20" s="7">
        <v>0.73864304880627873</v>
      </c>
      <c r="AA20" s="7">
        <v>0.62371017565822395</v>
      </c>
      <c r="AB20" s="7">
        <v>0.5862732580936294</v>
      </c>
      <c r="AC20" s="7">
        <v>0.4360810864125324</v>
      </c>
      <c r="AD20" s="7">
        <v>0.39586629789358563</v>
      </c>
      <c r="AE20" s="7">
        <v>0.47212139873913994</v>
      </c>
      <c r="AF20" s="7">
        <v>0.46402490963524823</v>
      </c>
      <c r="AG20" s="7">
        <v>0.3523998495552001</v>
      </c>
      <c r="AH20" s="7">
        <v>0.33672122425095674</v>
      </c>
      <c r="AI20" s="7">
        <v>0</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row>
    <row r="21" spans="1:54" x14ac:dyDescent="0.25">
      <c r="A21" s="7">
        <v>0</v>
      </c>
      <c r="B21" s="7">
        <v>0</v>
      </c>
      <c r="C21" s="7">
        <v>0</v>
      </c>
      <c r="D21" s="7">
        <v>0</v>
      </c>
      <c r="E21" s="7">
        <v>0</v>
      </c>
      <c r="F21" s="7">
        <v>0</v>
      </c>
      <c r="G21" s="7">
        <v>0</v>
      </c>
      <c r="H21" s="7">
        <v>0</v>
      </c>
      <c r="I21" s="7">
        <v>0</v>
      </c>
      <c r="J21" s="7">
        <v>0</v>
      </c>
      <c r="K21" s="7">
        <v>0</v>
      </c>
      <c r="L21" s="7">
        <v>0</v>
      </c>
      <c r="M21" s="7">
        <v>0</v>
      </c>
      <c r="N21" s="7">
        <v>0</v>
      </c>
      <c r="O21" s="7">
        <v>0</v>
      </c>
      <c r="P21" s="7">
        <v>0</v>
      </c>
      <c r="Q21" s="7">
        <v>0</v>
      </c>
      <c r="R21" s="7">
        <v>0</v>
      </c>
      <c r="S21" s="7">
        <v>0</v>
      </c>
      <c r="T21" s="7">
        <v>0</v>
      </c>
      <c r="U21" s="7">
        <v>0</v>
      </c>
      <c r="V21" s="7">
        <v>0</v>
      </c>
      <c r="W21" s="7">
        <v>0</v>
      </c>
      <c r="X21" s="7">
        <v>0</v>
      </c>
      <c r="Y21" s="7">
        <v>0.80466113825857111</v>
      </c>
      <c r="Z21" s="7">
        <v>0.7123570767196119</v>
      </c>
      <c r="AA21" s="7">
        <v>0.59798146748623449</v>
      </c>
      <c r="AB21" s="7">
        <v>0.6295406407961357</v>
      </c>
      <c r="AC21" s="7">
        <v>0.4602742226123917</v>
      </c>
      <c r="AD21" s="7">
        <v>0.54042840007122717</v>
      </c>
      <c r="AE21" s="7">
        <v>0.59798146748623449</v>
      </c>
      <c r="AF21" s="7">
        <v>0.52066005941974414</v>
      </c>
      <c r="AG21" s="7">
        <v>0.40844350941584695</v>
      </c>
      <c r="AH21" s="7">
        <v>0.47160823150745212</v>
      </c>
      <c r="AI21" s="7">
        <v>0</v>
      </c>
      <c r="AJ21" s="7">
        <v>0</v>
      </c>
      <c r="AK21" s="7">
        <v>0</v>
      </c>
      <c r="AL21" s="7">
        <v>0</v>
      </c>
      <c r="AM21" s="7">
        <v>0</v>
      </c>
      <c r="AN21" s="7">
        <v>0</v>
      </c>
      <c r="AO21" s="7">
        <v>0</v>
      </c>
      <c r="AP21" s="7">
        <v>0</v>
      </c>
      <c r="AQ21" s="7">
        <v>0</v>
      </c>
      <c r="AR21" s="7">
        <v>0</v>
      </c>
      <c r="AS21" s="7">
        <v>0</v>
      </c>
      <c r="AT21" s="7">
        <v>0</v>
      </c>
      <c r="AU21" s="7">
        <v>0</v>
      </c>
      <c r="AV21" s="7">
        <v>0</v>
      </c>
      <c r="AW21" s="7">
        <v>0</v>
      </c>
      <c r="AX21" s="7">
        <v>0</v>
      </c>
      <c r="AY21" s="7">
        <v>0</v>
      </c>
      <c r="AZ21" s="7">
        <v>0</v>
      </c>
      <c r="BA21" s="7">
        <v>0</v>
      </c>
      <c r="BB21" s="7">
        <v>0</v>
      </c>
    </row>
    <row r="22" spans="1:54" x14ac:dyDescent="0.25">
      <c r="A22" s="7">
        <v>0</v>
      </c>
      <c r="B22" s="7">
        <v>0</v>
      </c>
      <c r="C22" s="7">
        <v>0</v>
      </c>
      <c r="D22" s="7">
        <v>0</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0.89168834971072819</v>
      </c>
      <c r="Z22" s="7">
        <v>0.63214175653930749</v>
      </c>
      <c r="AA22" s="7">
        <v>0.674138120929892</v>
      </c>
      <c r="AB22" s="7">
        <v>0.73187232762326904</v>
      </c>
      <c r="AC22" s="7">
        <v>0.56106295439555165</v>
      </c>
      <c r="AD22" s="7">
        <v>0.58724067691862469</v>
      </c>
      <c r="AE22" s="7">
        <v>0.61375657915559056</v>
      </c>
      <c r="AF22" s="7">
        <v>0.5741109261435513</v>
      </c>
      <c r="AG22" s="7">
        <v>0.44699757138817997</v>
      </c>
      <c r="AH22" s="7">
        <v>0.49697554250189935</v>
      </c>
      <c r="AI22" s="7">
        <v>0</v>
      </c>
      <c r="AJ22" s="7">
        <v>0</v>
      </c>
      <c r="AK22" s="7">
        <v>0</v>
      </c>
      <c r="AL22" s="7">
        <v>0</v>
      </c>
      <c r="AM22" s="7">
        <v>0</v>
      </c>
      <c r="AN22" s="7">
        <v>0</v>
      </c>
      <c r="AO22" s="7">
        <v>0</v>
      </c>
      <c r="AP22" s="7">
        <v>0</v>
      </c>
      <c r="AQ22" s="7">
        <v>0</v>
      </c>
      <c r="AR22" s="7">
        <v>0</v>
      </c>
      <c r="AS22" s="7">
        <v>0</v>
      </c>
      <c r="AT22" s="7">
        <v>0</v>
      </c>
      <c r="AU22" s="7">
        <v>0</v>
      </c>
      <c r="AV22" s="7">
        <v>0</v>
      </c>
      <c r="AW22" s="7">
        <v>0</v>
      </c>
      <c r="AX22" s="7">
        <v>0</v>
      </c>
      <c r="AY22" s="7">
        <v>0</v>
      </c>
      <c r="AZ22" s="7">
        <v>0</v>
      </c>
      <c r="BA22" s="7">
        <v>0</v>
      </c>
      <c r="BB22" s="7">
        <v>0</v>
      </c>
    </row>
    <row r="23" spans="1:54" x14ac:dyDescent="0.25">
      <c r="A23" s="7">
        <v>0</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0.75941257485234548</v>
      </c>
      <c r="AD23" s="7">
        <v>0.76834038062701193</v>
      </c>
      <c r="AE23" s="7">
        <v>0.7144649500748903</v>
      </c>
      <c r="AF23" s="7">
        <v>0.62853301751338453</v>
      </c>
      <c r="AG23" s="7">
        <v>0.69421332151239223</v>
      </c>
      <c r="AH23" s="7">
        <v>0.69972735312356971</v>
      </c>
      <c r="AI23" s="7">
        <v>0.56260807328730689</v>
      </c>
      <c r="AJ23" s="7">
        <v>0.46654122439722467</v>
      </c>
      <c r="AK23" s="7">
        <v>0.45755756563994421</v>
      </c>
      <c r="AL23" s="7">
        <v>0.59008483796086697</v>
      </c>
      <c r="AM23" s="7">
        <v>0</v>
      </c>
      <c r="AN23" s="7">
        <v>0</v>
      </c>
      <c r="AO23" s="7">
        <v>0</v>
      </c>
      <c r="AP23" s="7">
        <v>0</v>
      </c>
      <c r="AQ23" s="7">
        <v>0</v>
      </c>
      <c r="AR23" s="7">
        <v>0</v>
      </c>
      <c r="AS23" s="7">
        <v>0</v>
      </c>
      <c r="AT23" s="7">
        <v>0</v>
      </c>
      <c r="AU23" s="7">
        <v>0</v>
      </c>
      <c r="AV23" s="7">
        <v>0</v>
      </c>
      <c r="AW23" s="7">
        <v>0</v>
      </c>
      <c r="AX23" s="7">
        <v>0</v>
      </c>
      <c r="AY23" s="7">
        <v>0</v>
      </c>
      <c r="AZ23" s="7">
        <v>0</v>
      </c>
      <c r="BA23" s="7">
        <v>0</v>
      </c>
      <c r="BB23" s="7">
        <v>0</v>
      </c>
    </row>
    <row r="24" spans="1:54" x14ac:dyDescent="0.25">
      <c r="A24" s="7">
        <v>0</v>
      </c>
      <c r="B24" s="7">
        <v>0</v>
      </c>
      <c r="C24" s="7">
        <v>0</v>
      </c>
      <c r="D24" s="7">
        <v>0</v>
      </c>
      <c r="E24" s="7">
        <v>0</v>
      </c>
      <c r="F24" s="7">
        <v>0</v>
      </c>
      <c r="G24" s="7">
        <v>0</v>
      </c>
      <c r="H24" s="7">
        <v>0</v>
      </c>
      <c r="I24" s="7">
        <v>0</v>
      </c>
      <c r="J24" s="7">
        <v>0</v>
      </c>
      <c r="K24" s="7">
        <v>0</v>
      </c>
      <c r="L24" s="7">
        <v>0</v>
      </c>
      <c r="M24" s="7">
        <v>0</v>
      </c>
      <c r="N24" s="7">
        <v>0</v>
      </c>
      <c r="O24" s="7">
        <v>0</v>
      </c>
      <c r="P24" s="7">
        <v>0</v>
      </c>
      <c r="Q24" s="7">
        <v>0</v>
      </c>
      <c r="R24" s="7">
        <v>0</v>
      </c>
      <c r="S24" s="7">
        <v>0</v>
      </c>
      <c r="T24" s="7">
        <v>0</v>
      </c>
      <c r="U24" s="7">
        <v>0</v>
      </c>
      <c r="V24" s="7">
        <v>0</v>
      </c>
      <c r="W24" s="7">
        <v>0</v>
      </c>
      <c r="X24" s="7">
        <v>0</v>
      </c>
      <c r="Y24" s="7">
        <v>0</v>
      </c>
      <c r="Z24" s="7">
        <v>0</v>
      </c>
      <c r="AA24" s="7">
        <v>0</v>
      </c>
      <c r="AB24" s="7">
        <v>0</v>
      </c>
      <c r="AC24" s="7">
        <v>0.73850895934330385</v>
      </c>
      <c r="AD24" s="7">
        <v>0.78437574519743247</v>
      </c>
      <c r="AE24" s="7">
        <v>0.75011987231645616</v>
      </c>
      <c r="AF24" s="7">
        <v>0.70408140310320189</v>
      </c>
      <c r="AG24" s="7">
        <v>0.72792578345778747</v>
      </c>
      <c r="AH24" s="7">
        <v>0.69489905958643927</v>
      </c>
      <c r="AI24" s="7">
        <v>0.57817617031235979</v>
      </c>
      <c r="AJ24" s="7">
        <v>0.50190108478190165</v>
      </c>
      <c r="AK24" s="7">
        <v>0.46768120604096186</v>
      </c>
      <c r="AL24" s="7">
        <v>0.58817209573845819</v>
      </c>
      <c r="AM24" s="7">
        <v>0</v>
      </c>
      <c r="AN24" s="7">
        <v>0</v>
      </c>
      <c r="AO24" s="7">
        <v>0</v>
      </c>
      <c r="AP24" s="7">
        <v>0</v>
      </c>
      <c r="AQ24" s="7">
        <v>0</v>
      </c>
      <c r="AR24" s="7">
        <v>0</v>
      </c>
      <c r="AS24" s="7">
        <v>0</v>
      </c>
      <c r="AT24" s="7">
        <v>0</v>
      </c>
      <c r="AU24" s="7">
        <v>0</v>
      </c>
      <c r="AV24" s="7">
        <v>0</v>
      </c>
      <c r="AW24" s="7">
        <v>0</v>
      </c>
      <c r="AX24" s="7">
        <v>0</v>
      </c>
      <c r="AY24" s="7">
        <v>0</v>
      </c>
      <c r="AZ24" s="7">
        <v>0</v>
      </c>
      <c r="BA24" s="7">
        <v>0</v>
      </c>
      <c r="BB24" s="7">
        <v>0</v>
      </c>
    </row>
    <row r="25" spans="1:54" x14ac:dyDescent="0.25">
      <c r="A25" s="7">
        <v>0</v>
      </c>
      <c r="B25" s="7">
        <v>0</v>
      </c>
      <c r="C25" s="7">
        <v>0</v>
      </c>
      <c r="D25" s="7">
        <v>0</v>
      </c>
      <c r="E25" s="7">
        <v>0</v>
      </c>
      <c r="F25" s="7">
        <v>0</v>
      </c>
      <c r="G25" s="7">
        <v>0</v>
      </c>
      <c r="H25" s="7">
        <v>0</v>
      </c>
      <c r="I25" s="7">
        <v>0</v>
      </c>
      <c r="J25" s="7">
        <v>0</v>
      </c>
      <c r="K25" s="7">
        <v>0</v>
      </c>
      <c r="L25" s="7">
        <v>0</v>
      </c>
      <c r="M25" s="7">
        <v>0</v>
      </c>
      <c r="N25" s="7">
        <v>0</v>
      </c>
      <c r="O25" s="7">
        <v>0</v>
      </c>
      <c r="P25" s="7">
        <v>0</v>
      </c>
      <c r="Q25" s="7">
        <v>0</v>
      </c>
      <c r="R25" s="7">
        <v>0</v>
      </c>
      <c r="S25" s="7">
        <v>0</v>
      </c>
      <c r="T25" s="7">
        <v>0</v>
      </c>
      <c r="U25" s="7">
        <v>0</v>
      </c>
      <c r="V25" s="7">
        <v>0</v>
      </c>
      <c r="W25" s="7">
        <v>0</v>
      </c>
      <c r="X25" s="7">
        <v>0</v>
      </c>
      <c r="Y25" s="7">
        <v>0</v>
      </c>
      <c r="Z25" s="7">
        <v>0</v>
      </c>
      <c r="AA25" s="7">
        <v>0</v>
      </c>
      <c r="AB25" s="7">
        <v>0</v>
      </c>
      <c r="AC25" s="7">
        <v>0.68960809947920243</v>
      </c>
      <c r="AD25" s="7">
        <v>0.77095340219064123</v>
      </c>
      <c r="AE25" s="7">
        <v>0.73819104414507475</v>
      </c>
      <c r="AF25" s="7">
        <v>0.71497902203970032</v>
      </c>
      <c r="AG25" s="7">
        <v>0.7196097334966618</v>
      </c>
      <c r="AH25" s="7">
        <v>0.65297896511916509</v>
      </c>
      <c r="AI25" s="7">
        <v>0.52887216533689152</v>
      </c>
      <c r="AJ25" s="7">
        <v>0.52887216533689152</v>
      </c>
      <c r="AK25" s="7">
        <v>0.41585076817457578</v>
      </c>
      <c r="AL25" s="7">
        <v>0.5746943743891384</v>
      </c>
      <c r="AM25" s="7">
        <v>0</v>
      </c>
      <c r="AN25" s="7">
        <v>0</v>
      </c>
      <c r="AO25" s="7">
        <v>0</v>
      </c>
      <c r="AP25" s="7">
        <v>0</v>
      </c>
      <c r="AQ25" s="7">
        <v>0</v>
      </c>
      <c r="AR25" s="7">
        <v>0</v>
      </c>
      <c r="AS25" s="7">
        <v>0</v>
      </c>
      <c r="AT25" s="7">
        <v>0</v>
      </c>
      <c r="AU25" s="7">
        <v>0</v>
      </c>
      <c r="AV25" s="7">
        <v>0</v>
      </c>
      <c r="AW25" s="7">
        <v>0</v>
      </c>
      <c r="AX25" s="7">
        <v>0</v>
      </c>
      <c r="AY25" s="7">
        <v>0</v>
      </c>
      <c r="AZ25" s="7">
        <v>0</v>
      </c>
      <c r="BA25" s="7">
        <v>0</v>
      </c>
      <c r="BB25" s="7">
        <v>0</v>
      </c>
    </row>
    <row r="26" spans="1:54" x14ac:dyDescent="0.25">
      <c r="A26" s="7">
        <v>0</v>
      </c>
      <c r="B26" s="7">
        <v>0</v>
      </c>
      <c r="C26" s="7">
        <v>0</v>
      </c>
      <c r="D26" s="7">
        <v>0</v>
      </c>
      <c r="E26" s="7">
        <v>0</v>
      </c>
      <c r="F26" s="7">
        <v>0</v>
      </c>
      <c r="G26" s="7">
        <v>0</v>
      </c>
      <c r="H26" s="7">
        <v>0</v>
      </c>
      <c r="I26" s="7">
        <v>0</v>
      </c>
      <c r="J26" s="7">
        <v>0</v>
      </c>
      <c r="K26" s="7">
        <v>0</v>
      </c>
      <c r="L26" s="7">
        <v>0</v>
      </c>
      <c r="M26" s="7">
        <v>0</v>
      </c>
      <c r="N26" s="7">
        <v>0</v>
      </c>
      <c r="O26" s="7">
        <v>0</v>
      </c>
      <c r="P26" s="7">
        <v>0</v>
      </c>
      <c r="Q26" s="7">
        <v>0</v>
      </c>
      <c r="R26" s="7">
        <v>0</v>
      </c>
      <c r="S26" s="7">
        <v>0</v>
      </c>
      <c r="T26" s="7">
        <v>0</v>
      </c>
      <c r="U26" s="7">
        <v>0</v>
      </c>
      <c r="V26" s="7">
        <v>0</v>
      </c>
      <c r="W26" s="7">
        <v>0</v>
      </c>
      <c r="X26" s="7">
        <v>0</v>
      </c>
      <c r="Y26" s="7">
        <v>0</v>
      </c>
      <c r="Z26" s="7">
        <v>0</v>
      </c>
      <c r="AA26" s="7">
        <v>0</v>
      </c>
      <c r="AB26" s="7">
        <v>0</v>
      </c>
      <c r="AC26" s="7">
        <v>0.73240074905455632</v>
      </c>
      <c r="AD26" s="7">
        <v>0.8131065310891179</v>
      </c>
      <c r="AE26" s="7">
        <v>0.77636742665678948</v>
      </c>
      <c r="AF26" s="7">
        <v>0.77636742665678948</v>
      </c>
      <c r="AG26" s="7">
        <v>0.72242353453643471</v>
      </c>
      <c r="AH26" s="7">
        <v>0.68269269790890252</v>
      </c>
      <c r="AI26" s="7">
        <v>0.53984296983336844</v>
      </c>
      <c r="AJ26" s="7">
        <v>0.58701850260577881</v>
      </c>
      <c r="AK26" s="7">
        <v>0.463873523912123</v>
      </c>
      <c r="AL26" s="7">
        <v>0.54410739217291049</v>
      </c>
      <c r="AM26" s="7">
        <v>0</v>
      </c>
      <c r="AN26" s="7">
        <v>0</v>
      </c>
      <c r="AO26" s="7">
        <v>0</v>
      </c>
      <c r="AP26" s="7">
        <v>0</v>
      </c>
      <c r="AQ26" s="7">
        <v>0</v>
      </c>
      <c r="AR26" s="7">
        <v>0</v>
      </c>
      <c r="AS26" s="7">
        <v>0</v>
      </c>
      <c r="AT26" s="7">
        <v>0</v>
      </c>
      <c r="AU26" s="7">
        <v>0</v>
      </c>
      <c r="AV26" s="7">
        <v>0</v>
      </c>
      <c r="AW26" s="7">
        <v>0</v>
      </c>
      <c r="AX26" s="7">
        <v>0</v>
      </c>
      <c r="AY26" s="7">
        <v>0</v>
      </c>
      <c r="AZ26" s="7">
        <v>0</v>
      </c>
      <c r="BA26" s="7">
        <v>0</v>
      </c>
      <c r="BB26" s="7">
        <v>0</v>
      </c>
    </row>
    <row r="27" spans="1:54" x14ac:dyDescent="0.25">
      <c r="A27" s="7">
        <v>0</v>
      </c>
      <c r="B27" s="7">
        <v>0</v>
      </c>
      <c r="C27" s="7">
        <v>0</v>
      </c>
      <c r="D27" s="7">
        <v>0</v>
      </c>
      <c r="E27" s="7">
        <v>0</v>
      </c>
      <c r="F27" s="7">
        <v>0</v>
      </c>
      <c r="G27" s="7">
        <v>0</v>
      </c>
      <c r="H27" s="7">
        <v>0</v>
      </c>
      <c r="I27" s="7">
        <v>0</v>
      </c>
      <c r="J27" s="7">
        <v>0</v>
      </c>
      <c r="K27" s="7">
        <v>0</v>
      </c>
      <c r="L27" s="7">
        <v>0</v>
      </c>
      <c r="M27" s="7">
        <v>0</v>
      </c>
      <c r="N27" s="7">
        <v>0</v>
      </c>
      <c r="O27" s="7">
        <v>0</v>
      </c>
      <c r="P27" s="7">
        <v>0</v>
      </c>
      <c r="Q27" s="7">
        <v>0</v>
      </c>
      <c r="R27" s="7">
        <v>0</v>
      </c>
      <c r="S27" s="7">
        <v>0</v>
      </c>
      <c r="T27" s="7">
        <v>0</v>
      </c>
      <c r="U27" s="7">
        <v>0</v>
      </c>
      <c r="V27" s="7">
        <v>0</v>
      </c>
      <c r="W27" s="7">
        <v>0</v>
      </c>
      <c r="X27" s="7">
        <v>0</v>
      </c>
      <c r="Y27" s="7">
        <v>0</v>
      </c>
      <c r="Z27" s="7">
        <v>0</v>
      </c>
      <c r="AA27" s="7">
        <v>0</v>
      </c>
      <c r="AB27" s="7">
        <v>0</v>
      </c>
      <c r="AC27" s="7">
        <v>0.66142412630567282</v>
      </c>
      <c r="AD27" s="7">
        <v>0.76064961561537192</v>
      </c>
      <c r="AE27" s="7">
        <v>0.82466573504653251</v>
      </c>
      <c r="AF27" s="7">
        <v>0.77639021229042715</v>
      </c>
      <c r="AG27" s="7">
        <v>0.76064961561537192</v>
      </c>
      <c r="AH27" s="7">
        <v>0.74505516759832791</v>
      </c>
      <c r="AI27" s="7">
        <v>0.52021458809118126</v>
      </c>
      <c r="AJ27" s="7">
        <v>0.63674938097730394</v>
      </c>
      <c r="AK27" s="7">
        <v>0.45665151954810934</v>
      </c>
      <c r="AL27" s="7">
        <v>0.5417053406780914</v>
      </c>
      <c r="AM27" s="7">
        <v>0</v>
      </c>
      <c r="AN27" s="7">
        <v>0</v>
      </c>
      <c r="AO27" s="7">
        <v>0</v>
      </c>
      <c r="AP27" s="7">
        <v>0</v>
      </c>
      <c r="AQ27" s="7">
        <v>0</v>
      </c>
      <c r="AR27" s="7">
        <v>0</v>
      </c>
      <c r="AS27" s="7">
        <v>0</v>
      </c>
      <c r="AT27" s="7">
        <v>0</v>
      </c>
      <c r="AU27" s="7">
        <v>0</v>
      </c>
      <c r="AV27" s="7">
        <v>0</v>
      </c>
      <c r="AW27" s="7">
        <v>0</v>
      </c>
      <c r="AX27" s="7">
        <v>0</v>
      </c>
      <c r="AY27" s="7">
        <v>0</v>
      </c>
      <c r="AZ27" s="7">
        <v>0</v>
      </c>
      <c r="BA27" s="7">
        <v>0</v>
      </c>
      <c r="BB27" s="7">
        <v>0</v>
      </c>
    </row>
    <row r="28" spans="1:54" x14ac:dyDescent="0.25">
      <c r="A28" s="7">
        <v>0</v>
      </c>
      <c r="B28" s="7">
        <v>0</v>
      </c>
      <c r="C28" s="7">
        <v>0</v>
      </c>
      <c r="D28" s="7">
        <v>0</v>
      </c>
      <c r="E28" s="7">
        <v>0</v>
      </c>
      <c r="F28" s="7">
        <v>0</v>
      </c>
      <c r="G28" s="7">
        <v>0</v>
      </c>
      <c r="H28" s="7">
        <v>0</v>
      </c>
      <c r="I28" s="7">
        <v>0</v>
      </c>
      <c r="J28" s="7">
        <v>0</v>
      </c>
      <c r="K28" s="7">
        <v>0</v>
      </c>
      <c r="L28" s="7">
        <v>0</v>
      </c>
      <c r="M28" s="7">
        <v>0</v>
      </c>
      <c r="N28" s="7">
        <v>0</v>
      </c>
      <c r="O28" s="7">
        <v>0</v>
      </c>
      <c r="P28" s="7">
        <v>0</v>
      </c>
      <c r="Q28" s="7">
        <v>0</v>
      </c>
      <c r="R28" s="7">
        <v>0</v>
      </c>
      <c r="S28" s="7">
        <v>0</v>
      </c>
      <c r="T28" s="7">
        <v>0</v>
      </c>
      <c r="U28" s="7">
        <v>0</v>
      </c>
      <c r="V28" s="7">
        <v>0</v>
      </c>
      <c r="W28" s="7">
        <v>0</v>
      </c>
      <c r="X28" s="7">
        <v>0</v>
      </c>
      <c r="Y28" s="7">
        <v>0</v>
      </c>
      <c r="Z28" s="7">
        <v>0</v>
      </c>
      <c r="AA28" s="7">
        <v>0</v>
      </c>
      <c r="AB28" s="7">
        <v>0</v>
      </c>
      <c r="AC28" s="7">
        <v>0.72701887803850607</v>
      </c>
      <c r="AD28" s="7">
        <v>0.80533129647780743</v>
      </c>
      <c r="AE28" s="7">
        <v>0.81694298205570259</v>
      </c>
      <c r="AF28" s="7">
        <v>0.84060080954449479</v>
      </c>
      <c r="AG28" s="7">
        <v>0.73794280632140197</v>
      </c>
      <c r="AH28" s="7">
        <v>0.66288724737030069</v>
      </c>
      <c r="AI28" s="7">
        <v>0.51367797785293323</v>
      </c>
      <c r="AJ28" s="7">
        <v>0.62123496240465759</v>
      </c>
      <c r="AK28" s="7">
        <v>0.48512593954856076</v>
      </c>
      <c r="AL28" s="7">
        <v>0.58157069873466316</v>
      </c>
      <c r="AM28" s="7">
        <v>0</v>
      </c>
      <c r="AN28" s="7">
        <v>0</v>
      </c>
      <c r="AO28" s="7">
        <v>0</v>
      </c>
      <c r="AP28" s="7">
        <v>0</v>
      </c>
      <c r="AQ28" s="7">
        <v>0</v>
      </c>
      <c r="AR28" s="7">
        <v>0</v>
      </c>
      <c r="AS28" s="7">
        <v>0</v>
      </c>
      <c r="AT28" s="7">
        <v>0</v>
      </c>
      <c r="AU28" s="7">
        <v>0</v>
      </c>
      <c r="AV28" s="7">
        <v>0</v>
      </c>
      <c r="AW28" s="7">
        <v>0</v>
      </c>
      <c r="AX28" s="7">
        <v>0</v>
      </c>
      <c r="AY28" s="7">
        <v>0</v>
      </c>
      <c r="AZ28" s="7">
        <v>0</v>
      </c>
      <c r="BA28" s="7">
        <v>0</v>
      </c>
      <c r="BB28" s="7">
        <v>0</v>
      </c>
    </row>
    <row r="29" spans="1:54" x14ac:dyDescent="0.25">
      <c r="A29" s="7">
        <v>0</v>
      </c>
      <c r="B29" s="7">
        <v>0</v>
      </c>
      <c r="C29" s="7">
        <v>0</v>
      </c>
      <c r="D29" s="7">
        <v>0</v>
      </c>
      <c r="E29" s="7">
        <v>0</v>
      </c>
      <c r="F29" s="7">
        <v>0</v>
      </c>
      <c r="G29" s="7">
        <v>0</v>
      </c>
      <c r="H29" s="7">
        <v>0</v>
      </c>
      <c r="I29" s="7">
        <v>0</v>
      </c>
      <c r="J29" s="7">
        <v>0</v>
      </c>
      <c r="K29" s="7">
        <v>0</v>
      </c>
      <c r="L29" s="7">
        <v>0</v>
      </c>
      <c r="M29" s="7">
        <v>0</v>
      </c>
      <c r="N29" s="7">
        <v>0</v>
      </c>
      <c r="O29" s="7">
        <v>0</v>
      </c>
      <c r="P29" s="7">
        <v>0</v>
      </c>
      <c r="Q29" s="7">
        <v>0</v>
      </c>
      <c r="R29" s="7">
        <v>0</v>
      </c>
      <c r="S29" s="7">
        <v>0</v>
      </c>
      <c r="T29" s="7">
        <v>0</v>
      </c>
      <c r="U29" s="7">
        <v>0</v>
      </c>
      <c r="V29" s="7">
        <v>0</v>
      </c>
      <c r="W29" s="7">
        <v>0</v>
      </c>
      <c r="X29" s="7">
        <v>0</v>
      </c>
      <c r="Y29" s="7">
        <v>0</v>
      </c>
      <c r="Z29" s="7">
        <v>0</v>
      </c>
      <c r="AA29" s="7">
        <v>0</v>
      </c>
      <c r="AB29" s="7">
        <v>0</v>
      </c>
      <c r="AC29" s="7">
        <v>0</v>
      </c>
      <c r="AD29" s="7">
        <v>0</v>
      </c>
      <c r="AE29" s="7">
        <v>0</v>
      </c>
      <c r="AF29" s="7">
        <v>0</v>
      </c>
      <c r="AG29" s="7">
        <v>0</v>
      </c>
      <c r="AH29" s="7">
        <v>0</v>
      </c>
      <c r="AI29" s="7">
        <v>0.71776894473538899</v>
      </c>
      <c r="AJ29" s="7">
        <v>0.75989664401071888</v>
      </c>
      <c r="AK29" s="7">
        <v>0.67603860123443926</v>
      </c>
      <c r="AL29" s="7">
        <v>0.70056253623765929</v>
      </c>
      <c r="AM29" s="7">
        <v>0.67267347793214238</v>
      </c>
      <c r="AN29" s="7">
        <v>0.63120657710542449</v>
      </c>
      <c r="AO29" s="7">
        <v>0.5542824270575073</v>
      </c>
      <c r="AP29" s="7">
        <v>0.54410123078652806</v>
      </c>
      <c r="AQ29" s="7">
        <v>0.4884044107348009</v>
      </c>
      <c r="AR29" s="7">
        <v>0.47162492679339874</v>
      </c>
      <c r="AS29" s="7">
        <v>0</v>
      </c>
      <c r="AT29" s="7">
        <v>0</v>
      </c>
      <c r="AU29" s="7">
        <v>0</v>
      </c>
      <c r="AV29" s="7">
        <v>0</v>
      </c>
      <c r="AW29" s="7">
        <v>0</v>
      </c>
      <c r="AX29" s="7">
        <v>0</v>
      </c>
      <c r="AY29" s="7">
        <v>0</v>
      </c>
      <c r="AZ29" s="7">
        <v>0</v>
      </c>
      <c r="BA29" s="7">
        <v>0</v>
      </c>
      <c r="BB29" s="7">
        <v>0</v>
      </c>
    </row>
    <row r="30" spans="1:54" x14ac:dyDescent="0.25">
      <c r="A30" s="7">
        <v>0</v>
      </c>
      <c r="B30" s="7">
        <v>0</v>
      </c>
      <c r="C30" s="7">
        <v>0</v>
      </c>
      <c r="D30" s="7">
        <v>0</v>
      </c>
      <c r="E30" s="7">
        <v>0</v>
      </c>
      <c r="F30" s="7">
        <v>0</v>
      </c>
      <c r="G30" s="7">
        <v>0</v>
      </c>
      <c r="H30" s="7">
        <v>0</v>
      </c>
      <c r="I30" s="7">
        <v>0</v>
      </c>
      <c r="J30" s="7">
        <v>0</v>
      </c>
      <c r="K30" s="7">
        <v>0</v>
      </c>
      <c r="L30" s="7">
        <v>0</v>
      </c>
      <c r="M30" s="7">
        <v>0</v>
      </c>
      <c r="N30" s="7">
        <v>0</v>
      </c>
      <c r="O30" s="7">
        <v>0</v>
      </c>
      <c r="P30" s="7">
        <v>0</v>
      </c>
      <c r="Q30" s="7">
        <v>0</v>
      </c>
      <c r="R30" s="7">
        <v>0</v>
      </c>
      <c r="S30" s="7">
        <v>0</v>
      </c>
      <c r="T30" s="7">
        <v>0</v>
      </c>
      <c r="U30" s="7">
        <v>0</v>
      </c>
      <c r="V30" s="7">
        <v>0</v>
      </c>
      <c r="W30" s="7">
        <v>0</v>
      </c>
      <c r="X30" s="7">
        <v>0</v>
      </c>
      <c r="Y30" s="7">
        <v>0</v>
      </c>
      <c r="Z30" s="7">
        <v>0</v>
      </c>
      <c r="AA30" s="7">
        <v>0</v>
      </c>
      <c r="AB30" s="7">
        <v>0</v>
      </c>
      <c r="AC30" s="7">
        <v>0</v>
      </c>
      <c r="AD30" s="7">
        <v>0</v>
      </c>
      <c r="AE30" s="7">
        <v>0</v>
      </c>
      <c r="AF30" s="7">
        <v>0</v>
      </c>
      <c r="AG30" s="7">
        <v>0</v>
      </c>
      <c r="AH30" s="7">
        <v>0</v>
      </c>
      <c r="AI30" s="7">
        <v>0.7651506049177792</v>
      </c>
      <c r="AJ30" s="7">
        <v>0.8089198976605454</v>
      </c>
      <c r="AK30" s="7">
        <v>0.73533873871558431</v>
      </c>
      <c r="AL30" s="7">
        <v>0.71882557287348714</v>
      </c>
      <c r="AM30" s="7">
        <v>0.69840144505504842</v>
      </c>
      <c r="AN30" s="7">
        <v>0.66255094243313639</v>
      </c>
      <c r="AO30" s="7">
        <v>0.61352759798882861</v>
      </c>
      <c r="AP30" s="7">
        <v>0.58128606659408977</v>
      </c>
      <c r="AQ30" s="7">
        <v>0.5048425398050691</v>
      </c>
      <c r="AR30" s="7">
        <v>0.50531287701411198</v>
      </c>
      <c r="AS30" s="7">
        <v>0</v>
      </c>
      <c r="AT30" s="7">
        <v>0</v>
      </c>
      <c r="AU30" s="7">
        <v>0</v>
      </c>
      <c r="AV30" s="7">
        <v>0</v>
      </c>
      <c r="AW30" s="7">
        <v>0</v>
      </c>
      <c r="AX30" s="7">
        <v>0</v>
      </c>
      <c r="AY30" s="7">
        <v>0</v>
      </c>
      <c r="AZ30" s="7">
        <v>0</v>
      </c>
      <c r="BA30" s="7">
        <v>0</v>
      </c>
      <c r="BB30" s="7">
        <v>0</v>
      </c>
    </row>
    <row r="31" spans="1:54" x14ac:dyDescent="0.25">
      <c r="A31" s="7">
        <v>0</v>
      </c>
      <c r="B31" s="7">
        <v>0</v>
      </c>
      <c r="C31" s="7">
        <v>0</v>
      </c>
      <c r="D31" s="7">
        <v>0</v>
      </c>
      <c r="E31" s="7">
        <v>0</v>
      </c>
      <c r="F31" s="7">
        <v>0</v>
      </c>
      <c r="G31" s="7">
        <v>0</v>
      </c>
      <c r="H31" s="7">
        <v>0</v>
      </c>
      <c r="I31" s="7">
        <v>0</v>
      </c>
      <c r="J31" s="7">
        <v>0</v>
      </c>
      <c r="K31" s="7">
        <v>0</v>
      </c>
      <c r="L31" s="7">
        <v>0</v>
      </c>
      <c r="M31" s="7">
        <v>0</v>
      </c>
      <c r="N31" s="7">
        <v>0</v>
      </c>
      <c r="O31" s="7">
        <v>0</v>
      </c>
      <c r="P31" s="7">
        <v>0</v>
      </c>
      <c r="Q31" s="7">
        <v>0</v>
      </c>
      <c r="R31" s="7">
        <v>0</v>
      </c>
      <c r="S31" s="7">
        <v>0</v>
      </c>
      <c r="T31" s="7">
        <v>0</v>
      </c>
      <c r="U31" s="7">
        <v>0</v>
      </c>
      <c r="V31" s="7">
        <v>0</v>
      </c>
      <c r="W31" s="7">
        <v>0</v>
      </c>
      <c r="X31" s="7">
        <v>0</v>
      </c>
      <c r="Y31" s="7">
        <v>0</v>
      </c>
      <c r="Z31" s="7">
        <v>0</v>
      </c>
      <c r="AA31" s="7">
        <v>0</v>
      </c>
      <c r="AB31" s="7">
        <v>0</v>
      </c>
      <c r="AC31" s="7">
        <v>0</v>
      </c>
      <c r="AD31" s="7">
        <v>0</v>
      </c>
      <c r="AE31" s="7">
        <v>0</v>
      </c>
      <c r="AF31" s="7">
        <v>0</v>
      </c>
      <c r="AG31" s="7">
        <v>0</v>
      </c>
      <c r="AH31" s="7">
        <v>0</v>
      </c>
      <c r="AI31" s="7">
        <v>0.71991935024217835</v>
      </c>
      <c r="AJ31" s="7">
        <v>0.81226875384437047</v>
      </c>
      <c r="AK31" s="7">
        <v>0.71991935024217835</v>
      </c>
      <c r="AL31" s="7">
        <v>0.68469994913823395</v>
      </c>
      <c r="AM31" s="7">
        <v>0.66492688752990237</v>
      </c>
      <c r="AN31" s="7">
        <v>0.68576488196682295</v>
      </c>
      <c r="AO31" s="7">
        <v>0.63289631253499845</v>
      </c>
      <c r="AP31" s="7">
        <v>0.59173449219495122</v>
      </c>
      <c r="AQ31" s="7">
        <v>0.49195308020142736</v>
      </c>
      <c r="AR31" s="7">
        <v>0.46270971581777243</v>
      </c>
      <c r="AS31" s="7">
        <v>0</v>
      </c>
      <c r="AT31" s="7">
        <v>0</v>
      </c>
      <c r="AU31" s="7">
        <v>0</v>
      </c>
      <c r="AV31" s="7">
        <v>0</v>
      </c>
      <c r="AW31" s="7">
        <v>0</v>
      </c>
      <c r="AX31" s="7">
        <v>0</v>
      </c>
      <c r="AY31" s="7">
        <v>0</v>
      </c>
      <c r="AZ31" s="7">
        <v>0</v>
      </c>
      <c r="BA31" s="7">
        <v>0</v>
      </c>
      <c r="BB31" s="7">
        <v>0</v>
      </c>
    </row>
    <row r="32" spans="1:54" x14ac:dyDescent="0.25">
      <c r="A32" s="7">
        <v>0</v>
      </c>
      <c r="B32" s="7">
        <v>0</v>
      </c>
      <c r="C32" s="7">
        <v>0</v>
      </c>
      <c r="D32" s="7">
        <v>0</v>
      </c>
      <c r="E32" s="7">
        <v>0</v>
      </c>
      <c r="F32" s="7">
        <v>0</v>
      </c>
      <c r="G32" s="7">
        <v>0</v>
      </c>
      <c r="H32" s="7">
        <v>0</v>
      </c>
      <c r="I32" s="7">
        <v>0</v>
      </c>
      <c r="J32" s="7">
        <v>0</v>
      </c>
      <c r="K32" s="7">
        <v>0</v>
      </c>
      <c r="L32" s="7">
        <v>0</v>
      </c>
      <c r="M32" s="7">
        <v>0</v>
      </c>
      <c r="N32" s="7">
        <v>0</v>
      </c>
      <c r="O32" s="7">
        <v>0</v>
      </c>
      <c r="P32" s="7">
        <v>0</v>
      </c>
      <c r="Q32" s="7">
        <v>0</v>
      </c>
      <c r="R32" s="7">
        <v>0</v>
      </c>
      <c r="S32" s="7">
        <v>0</v>
      </c>
      <c r="T32" s="7">
        <v>0</v>
      </c>
      <c r="U32" s="7">
        <v>0</v>
      </c>
      <c r="V32" s="7">
        <v>0</v>
      </c>
      <c r="W32" s="7">
        <v>0</v>
      </c>
      <c r="X32" s="7">
        <v>0</v>
      </c>
      <c r="Y32" s="7">
        <v>0</v>
      </c>
      <c r="Z32" s="7">
        <v>0</v>
      </c>
      <c r="AA32" s="7">
        <v>0</v>
      </c>
      <c r="AB32" s="7">
        <v>0</v>
      </c>
      <c r="AC32" s="7">
        <v>0</v>
      </c>
      <c r="AD32" s="7">
        <v>0</v>
      </c>
      <c r="AE32" s="7">
        <v>0</v>
      </c>
      <c r="AF32" s="7">
        <v>0</v>
      </c>
      <c r="AG32" s="7">
        <v>0</v>
      </c>
      <c r="AH32" s="7">
        <v>0</v>
      </c>
      <c r="AI32" s="7">
        <v>0.68353790703918005</v>
      </c>
      <c r="AJ32" s="7">
        <v>0.79616274521270025</v>
      </c>
      <c r="AK32" s="7">
        <v>0.71128356257506997</v>
      </c>
      <c r="AL32" s="7">
        <v>0.65944557452571662</v>
      </c>
      <c r="AM32" s="7">
        <v>0.68797904311193836</v>
      </c>
      <c r="AN32" s="7">
        <v>0.71278243599614743</v>
      </c>
      <c r="AO32" s="7">
        <v>0.64936835911994972</v>
      </c>
      <c r="AP32" s="7">
        <v>0.62501026274619509</v>
      </c>
      <c r="AQ32" s="7">
        <v>0.49527721590202933</v>
      </c>
      <c r="AR32" s="7">
        <v>0.50537725288408364</v>
      </c>
      <c r="AS32" s="7">
        <v>0</v>
      </c>
      <c r="AT32" s="7">
        <v>0</v>
      </c>
      <c r="AU32" s="7">
        <v>0</v>
      </c>
      <c r="AV32" s="7">
        <v>0</v>
      </c>
      <c r="AW32" s="7">
        <v>0</v>
      </c>
      <c r="AX32" s="7">
        <v>0</v>
      </c>
      <c r="AY32" s="7">
        <v>0</v>
      </c>
      <c r="AZ32" s="7">
        <v>0</v>
      </c>
      <c r="BA32" s="7">
        <v>0</v>
      </c>
      <c r="BB32" s="7">
        <v>0</v>
      </c>
    </row>
    <row r="33" spans="1:54" x14ac:dyDescent="0.25">
      <c r="A33" s="7">
        <v>0</v>
      </c>
      <c r="B33" s="7">
        <v>0</v>
      </c>
      <c r="C33" s="7">
        <v>0</v>
      </c>
      <c r="D33" s="7">
        <v>0</v>
      </c>
      <c r="E33" s="7">
        <v>0</v>
      </c>
      <c r="F33" s="7">
        <v>0</v>
      </c>
      <c r="G33" s="7">
        <v>0</v>
      </c>
      <c r="H33" s="7">
        <v>0</v>
      </c>
      <c r="I33" s="7">
        <v>0</v>
      </c>
      <c r="J33" s="7">
        <v>0</v>
      </c>
      <c r="K33" s="7">
        <v>0</v>
      </c>
      <c r="L33" s="7">
        <v>0</v>
      </c>
      <c r="M33" s="7">
        <v>0</v>
      </c>
      <c r="N33" s="7">
        <v>0</v>
      </c>
      <c r="O33" s="7">
        <v>0</v>
      </c>
      <c r="P33" s="7">
        <v>0</v>
      </c>
      <c r="Q33" s="7">
        <v>0</v>
      </c>
      <c r="R33" s="7">
        <v>0</v>
      </c>
      <c r="S33" s="7">
        <v>0</v>
      </c>
      <c r="T33" s="7">
        <v>0</v>
      </c>
      <c r="U33" s="7">
        <v>0</v>
      </c>
      <c r="V33" s="7">
        <v>0</v>
      </c>
      <c r="W33" s="7">
        <v>0</v>
      </c>
      <c r="X33" s="7">
        <v>0</v>
      </c>
      <c r="Y33" s="7">
        <v>0</v>
      </c>
      <c r="Z33" s="7">
        <v>0</v>
      </c>
      <c r="AA33" s="7">
        <v>0</v>
      </c>
      <c r="AB33" s="7">
        <v>0</v>
      </c>
      <c r="AC33" s="7">
        <v>0</v>
      </c>
      <c r="AD33" s="7">
        <v>0</v>
      </c>
      <c r="AE33" s="7">
        <v>0</v>
      </c>
      <c r="AF33" s="7">
        <v>0</v>
      </c>
      <c r="AG33" s="7">
        <v>0</v>
      </c>
      <c r="AH33" s="7">
        <v>0</v>
      </c>
      <c r="AI33" s="7">
        <v>0.72548038874421561</v>
      </c>
      <c r="AJ33" s="7">
        <v>0.7708277125888765</v>
      </c>
      <c r="AK33" s="7">
        <v>0.71908349871769683</v>
      </c>
      <c r="AL33" s="7">
        <v>0.61894870717319694</v>
      </c>
      <c r="AM33" s="7">
        <v>0.63757318899247029</v>
      </c>
      <c r="AN33" s="7">
        <v>0.64387838556941812</v>
      </c>
      <c r="AO33" s="7">
        <v>0.65019813670900017</v>
      </c>
      <c r="AP33" s="7">
        <v>0.60003373488342771</v>
      </c>
      <c r="AQ33" s="7">
        <v>0.38377868920245239</v>
      </c>
      <c r="AR33" s="7">
        <v>0.44241639590572168</v>
      </c>
      <c r="AS33" s="7">
        <v>0</v>
      </c>
      <c r="AT33" s="7">
        <v>0</v>
      </c>
      <c r="AU33" s="7">
        <v>0</v>
      </c>
      <c r="AV33" s="7">
        <v>0</v>
      </c>
      <c r="AW33" s="7">
        <v>0</v>
      </c>
      <c r="AX33" s="7">
        <v>0</v>
      </c>
      <c r="AY33" s="7">
        <v>0</v>
      </c>
      <c r="AZ33" s="7">
        <v>0</v>
      </c>
      <c r="BA33" s="7">
        <v>0</v>
      </c>
      <c r="BB33" s="7">
        <v>0</v>
      </c>
    </row>
    <row r="34" spans="1:54" x14ac:dyDescent="0.25">
      <c r="A34" s="7">
        <v>0</v>
      </c>
      <c r="B34" s="7">
        <v>0</v>
      </c>
      <c r="C34" s="7">
        <v>0</v>
      </c>
      <c r="D34" s="7">
        <v>0</v>
      </c>
      <c r="E34" s="7">
        <v>0</v>
      </c>
      <c r="F34" s="7">
        <v>0</v>
      </c>
      <c r="G34" s="7">
        <v>0</v>
      </c>
      <c r="H34" s="7">
        <v>0</v>
      </c>
      <c r="I34" s="7">
        <v>0</v>
      </c>
      <c r="J34" s="7">
        <v>0</v>
      </c>
      <c r="K34" s="7">
        <v>0</v>
      </c>
      <c r="L34" s="7">
        <v>0</v>
      </c>
      <c r="M34" s="7">
        <v>0</v>
      </c>
      <c r="N34" s="7">
        <v>0</v>
      </c>
      <c r="O34" s="7">
        <v>0</v>
      </c>
      <c r="P34" s="7">
        <v>0</v>
      </c>
      <c r="Q34" s="7">
        <v>0</v>
      </c>
      <c r="R34" s="7">
        <v>0</v>
      </c>
      <c r="S34" s="7">
        <v>0</v>
      </c>
      <c r="T34" s="7">
        <v>0</v>
      </c>
      <c r="U34" s="7">
        <v>0</v>
      </c>
      <c r="V34" s="7">
        <v>0</v>
      </c>
      <c r="W34" s="7">
        <v>0</v>
      </c>
      <c r="X34" s="7">
        <v>0</v>
      </c>
      <c r="Y34" s="7">
        <v>0</v>
      </c>
      <c r="Z34" s="7">
        <v>0</v>
      </c>
      <c r="AA34" s="7">
        <v>0</v>
      </c>
      <c r="AB34" s="7">
        <v>0</v>
      </c>
      <c r="AC34" s="7">
        <v>0</v>
      </c>
      <c r="AD34" s="7">
        <v>0</v>
      </c>
      <c r="AE34" s="7">
        <v>0</v>
      </c>
      <c r="AF34" s="7">
        <v>0</v>
      </c>
      <c r="AG34" s="7">
        <v>0</v>
      </c>
      <c r="AH34" s="7">
        <v>0</v>
      </c>
      <c r="AI34" s="7">
        <v>0.68489046241625307</v>
      </c>
      <c r="AJ34" s="7">
        <v>0.80120287295309556</v>
      </c>
      <c r="AK34" s="7">
        <v>0.68489046241625307</v>
      </c>
      <c r="AL34" s="7">
        <v>0.61463373975279456</v>
      </c>
      <c r="AM34" s="7">
        <v>0.66161284329334702</v>
      </c>
      <c r="AN34" s="7">
        <v>0.69242399076887917</v>
      </c>
      <c r="AO34" s="7">
        <v>0.54255033495707661</v>
      </c>
      <c r="AP34" s="7">
        <v>0.59779829310454513</v>
      </c>
      <c r="AQ34" s="7">
        <v>0.43822432539124234</v>
      </c>
      <c r="AR34" s="7">
        <v>0.46626391465531025</v>
      </c>
      <c r="AS34" s="7">
        <v>0</v>
      </c>
      <c r="AT34" s="7">
        <v>0</v>
      </c>
      <c r="AU34" s="7">
        <v>0</v>
      </c>
      <c r="AV34" s="7">
        <v>0</v>
      </c>
      <c r="AW34" s="7">
        <v>0</v>
      </c>
      <c r="AX34" s="7">
        <v>0</v>
      </c>
      <c r="AY34" s="7">
        <v>0</v>
      </c>
      <c r="AZ34" s="7">
        <v>0</v>
      </c>
      <c r="BA34" s="7">
        <v>0</v>
      </c>
      <c r="BB34" s="7">
        <v>0</v>
      </c>
    </row>
    <row r="35" spans="1:54" x14ac:dyDescent="0.25">
      <c r="A35" s="7">
        <v>0</v>
      </c>
      <c r="B35" s="7">
        <v>0</v>
      </c>
      <c r="C35" s="7">
        <v>0</v>
      </c>
      <c r="D35" s="7">
        <v>0</v>
      </c>
      <c r="E35" s="7">
        <v>0</v>
      </c>
      <c r="F35" s="7">
        <v>0</v>
      </c>
      <c r="G35" s="7">
        <v>0</v>
      </c>
      <c r="H35" s="7">
        <v>0</v>
      </c>
      <c r="I35" s="7">
        <v>0</v>
      </c>
      <c r="J35" s="7">
        <v>0</v>
      </c>
      <c r="K35" s="7">
        <v>0</v>
      </c>
      <c r="L35" s="7">
        <v>0</v>
      </c>
      <c r="M35" s="7">
        <v>0</v>
      </c>
      <c r="N35" s="7">
        <v>0</v>
      </c>
      <c r="O35" s="7">
        <v>0</v>
      </c>
      <c r="P35" s="7">
        <v>0</v>
      </c>
      <c r="Q35" s="7">
        <v>0</v>
      </c>
      <c r="R35" s="7">
        <v>0</v>
      </c>
      <c r="S35" s="7">
        <v>0</v>
      </c>
      <c r="T35" s="7">
        <v>0</v>
      </c>
      <c r="U35" s="7">
        <v>0</v>
      </c>
      <c r="V35" s="7">
        <v>0</v>
      </c>
      <c r="W35" s="7">
        <v>0</v>
      </c>
      <c r="X35" s="7">
        <v>0</v>
      </c>
      <c r="Y35" s="7">
        <v>0</v>
      </c>
      <c r="Z35" s="7">
        <v>0</v>
      </c>
      <c r="AA35" s="7">
        <v>0</v>
      </c>
      <c r="AB35" s="7">
        <v>0</v>
      </c>
      <c r="AC35" s="7">
        <v>0</v>
      </c>
      <c r="AD35" s="7">
        <v>0</v>
      </c>
      <c r="AE35" s="7">
        <v>0</v>
      </c>
      <c r="AF35" s="7">
        <v>0</v>
      </c>
      <c r="AG35" s="7">
        <v>0</v>
      </c>
      <c r="AH35" s="7">
        <v>0</v>
      </c>
      <c r="AI35" s="7">
        <v>0</v>
      </c>
      <c r="AJ35" s="7">
        <v>0</v>
      </c>
      <c r="AK35" s="7">
        <v>0</v>
      </c>
      <c r="AL35" s="7">
        <v>0</v>
      </c>
      <c r="AM35" s="7">
        <v>0.73398419694554118</v>
      </c>
      <c r="AN35" s="7">
        <v>0.68393518898057604</v>
      </c>
      <c r="AO35" s="7">
        <v>0.70384000183248485</v>
      </c>
      <c r="AP35" s="7">
        <v>0.76451775903286379</v>
      </c>
      <c r="AQ35" s="7">
        <v>0.68889789993475414</v>
      </c>
      <c r="AR35" s="7">
        <v>0.62502371990657846</v>
      </c>
      <c r="AS35" s="7">
        <v>0.65593638747729965</v>
      </c>
      <c r="AT35" s="7">
        <v>0.2855636240555488</v>
      </c>
      <c r="AU35" s="7">
        <v>0.44087004915282924</v>
      </c>
      <c r="AV35" s="7">
        <v>0.29030231308003929</v>
      </c>
      <c r="AW35" s="7">
        <v>0</v>
      </c>
      <c r="AX35" s="7">
        <v>0</v>
      </c>
      <c r="AY35" s="7">
        <v>0</v>
      </c>
      <c r="AZ35" s="7">
        <v>0</v>
      </c>
      <c r="BA35" s="7">
        <v>0</v>
      </c>
      <c r="BB35" s="7">
        <v>0</v>
      </c>
    </row>
    <row r="36" spans="1:54" x14ac:dyDescent="0.25">
      <c r="A36" s="7">
        <v>0</v>
      </c>
      <c r="B36" s="7">
        <v>0</v>
      </c>
      <c r="C36" s="7">
        <v>0</v>
      </c>
      <c r="D36" s="7">
        <v>0</v>
      </c>
      <c r="E36" s="7">
        <v>0</v>
      </c>
      <c r="F36" s="7">
        <v>0</v>
      </c>
      <c r="G36" s="7">
        <v>0</v>
      </c>
      <c r="H36" s="7">
        <v>0</v>
      </c>
      <c r="I36" s="7">
        <v>0</v>
      </c>
      <c r="J36" s="7">
        <v>0</v>
      </c>
      <c r="K36" s="7">
        <v>0</v>
      </c>
      <c r="L36" s="7">
        <v>0</v>
      </c>
      <c r="M36" s="7">
        <v>0</v>
      </c>
      <c r="N36" s="7">
        <v>0</v>
      </c>
      <c r="O36" s="7">
        <v>0</v>
      </c>
      <c r="P36" s="7">
        <v>0</v>
      </c>
      <c r="Q36" s="7">
        <v>0</v>
      </c>
      <c r="R36" s="7">
        <v>0</v>
      </c>
      <c r="S36" s="7">
        <v>0</v>
      </c>
      <c r="T36" s="7">
        <v>0</v>
      </c>
      <c r="U36" s="7">
        <v>0</v>
      </c>
      <c r="V36" s="7">
        <v>0</v>
      </c>
      <c r="W36" s="7">
        <v>0</v>
      </c>
      <c r="X36" s="7">
        <v>0</v>
      </c>
      <c r="Y36" s="7">
        <v>0</v>
      </c>
      <c r="Z36" s="7">
        <v>0</v>
      </c>
      <c r="AA36" s="7">
        <v>0</v>
      </c>
      <c r="AB36" s="7">
        <v>0</v>
      </c>
      <c r="AC36" s="7">
        <v>0</v>
      </c>
      <c r="AD36" s="7">
        <v>0</v>
      </c>
      <c r="AE36" s="7">
        <v>0</v>
      </c>
      <c r="AF36" s="7">
        <v>0</v>
      </c>
      <c r="AG36" s="7">
        <v>0</v>
      </c>
      <c r="AH36" s="7">
        <v>0</v>
      </c>
      <c r="AI36" s="7">
        <v>0</v>
      </c>
      <c r="AJ36" s="7">
        <v>0</v>
      </c>
      <c r="AK36" s="7">
        <v>0</v>
      </c>
      <c r="AL36" s="7">
        <v>0</v>
      </c>
      <c r="AM36" s="7">
        <v>0.72147837183104979</v>
      </c>
      <c r="AN36" s="7">
        <v>0.71138976877785698</v>
      </c>
      <c r="AO36" s="7">
        <v>0.7255209114863499</v>
      </c>
      <c r="AP36" s="7">
        <v>0.68527215956452192</v>
      </c>
      <c r="AQ36" s="7">
        <v>0.62556096044498499</v>
      </c>
      <c r="AR36" s="7">
        <v>0.5704550654935483</v>
      </c>
      <c r="AS36" s="7">
        <v>0.54893234204468744</v>
      </c>
      <c r="AT36" s="7">
        <v>0.40637004676847122</v>
      </c>
      <c r="AU36" s="7">
        <v>0.39465115153577957</v>
      </c>
      <c r="AV36" s="7">
        <v>0.30375132221110546</v>
      </c>
      <c r="AW36" s="7">
        <v>0</v>
      </c>
      <c r="AX36" s="7">
        <v>0</v>
      </c>
      <c r="AY36" s="7">
        <v>0</v>
      </c>
      <c r="AZ36" s="7">
        <v>0</v>
      </c>
      <c r="BA36" s="7">
        <v>0</v>
      </c>
      <c r="BB36" s="7">
        <v>0</v>
      </c>
    </row>
    <row r="37" spans="1:54" x14ac:dyDescent="0.25">
      <c r="A37" s="7">
        <v>0</v>
      </c>
      <c r="B37" s="7">
        <v>0</v>
      </c>
      <c r="C37" s="7">
        <v>0</v>
      </c>
      <c r="D37" s="7">
        <v>0</v>
      </c>
      <c r="E37" s="7">
        <v>0</v>
      </c>
      <c r="F37" s="7">
        <v>0</v>
      </c>
      <c r="G37" s="7">
        <v>0</v>
      </c>
      <c r="H37" s="7">
        <v>0</v>
      </c>
      <c r="I37" s="7">
        <v>0</v>
      </c>
      <c r="J37" s="7">
        <v>0</v>
      </c>
      <c r="K37" s="7">
        <v>0</v>
      </c>
      <c r="L37" s="7">
        <v>0</v>
      </c>
      <c r="M37" s="7">
        <v>0</v>
      </c>
      <c r="N37" s="7">
        <v>0</v>
      </c>
      <c r="O37" s="7">
        <v>0</v>
      </c>
      <c r="P37" s="7">
        <v>0</v>
      </c>
      <c r="Q37" s="7">
        <v>0</v>
      </c>
      <c r="R37" s="7">
        <v>0</v>
      </c>
      <c r="S37" s="7">
        <v>0</v>
      </c>
      <c r="T37" s="7">
        <v>0</v>
      </c>
      <c r="U37" s="7">
        <v>0</v>
      </c>
      <c r="V37" s="7">
        <v>0</v>
      </c>
      <c r="W37" s="7">
        <v>0</v>
      </c>
      <c r="X37" s="7">
        <v>0</v>
      </c>
      <c r="Y37" s="7">
        <v>0</v>
      </c>
      <c r="Z37" s="7">
        <v>0</v>
      </c>
      <c r="AA37" s="7">
        <v>0</v>
      </c>
      <c r="AB37" s="7">
        <v>0</v>
      </c>
      <c r="AC37" s="7">
        <v>0</v>
      </c>
      <c r="AD37" s="7">
        <v>0</v>
      </c>
      <c r="AE37" s="7">
        <v>0</v>
      </c>
      <c r="AF37" s="7">
        <v>0</v>
      </c>
      <c r="AG37" s="7">
        <v>0</v>
      </c>
      <c r="AH37" s="7">
        <v>0</v>
      </c>
      <c r="AI37" s="7">
        <v>0</v>
      </c>
      <c r="AJ37" s="7">
        <v>0</v>
      </c>
      <c r="AK37" s="7">
        <v>0</v>
      </c>
      <c r="AL37" s="7">
        <v>0</v>
      </c>
      <c r="AM37" s="7">
        <v>0.7159081958200888</v>
      </c>
      <c r="AN37" s="7">
        <v>0.72206799219423257</v>
      </c>
      <c r="AO37" s="7">
        <v>0.70363785903774723</v>
      </c>
      <c r="AP37" s="7">
        <v>0.69143036486246157</v>
      </c>
      <c r="AQ37" s="7">
        <v>0.61343315080846583</v>
      </c>
      <c r="AR37" s="7">
        <v>0.55481382536873181</v>
      </c>
      <c r="AS37" s="7">
        <v>0.53830608276084302</v>
      </c>
      <c r="AT37" s="7">
        <v>0.37852584889420049</v>
      </c>
      <c r="AU37" s="7">
        <v>0.39527923535473475</v>
      </c>
      <c r="AV37" s="7">
        <v>0.34528517467757025</v>
      </c>
      <c r="AW37" s="7">
        <v>0</v>
      </c>
      <c r="AX37" s="7">
        <v>0</v>
      </c>
      <c r="AY37" s="7">
        <v>0</v>
      </c>
      <c r="AZ37" s="7">
        <v>0</v>
      </c>
      <c r="BA37" s="7">
        <v>0</v>
      </c>
      <c r="BB37" s="7">
        <v>0</v>
      </c>
    </row>
    <row r="38" spans="1:54" x14ac:dyDescent="0.25">
      <c r="A38" s="7">
        <v>0</v>
      </c>
      <c r="B38" s="7">
        <v>0</v>
      </c>
      <c r="C38" s="7">
        <v>0</v>
      </c>
      <c r="D38" s="7">
        <v>0</v>
      </c>
      <c r="E38" s="7">
        <v>0</v>
      </c>
      <c r="F38" s="7">
        <v>0</v>
      </c>
      <c r="G38" s="7">
        <v>0</v>
      </c>
      <c r="H38" s="7">
        <v>0</v>
      </c>
      <c r="I38" s="7">
        <v>0</v>
      </c>
      <c r="J38" s="7">
        <v>0</v>
      </c>
      <c r="K38" s="7">
        <v>0</v>
      </c>
      <c r="L38" s="7">
        <v>0</v>
      </c>
      <c r="M38" s="7">
        <v>0</v>
      </c>
      <c r="N38" s="7">
        <v>0</v>
      </c>
      <c r="O38" s="7">
        <v>0</v>
      </c>
      <c r="P38" s="7">
        <v>0</v>
      </c>
      <c r="Q38" s="7">
        <v>0</v>
      </c>
      <c r="R38" s="7">
        <v>0</v>
      </c>
      <c r="S38" s="7">
        <v>0</v>
      </c>
      <c r="T38" s="7">
        <v>0</v>
      </c>
      <c r="U38" s="7">
        <v>0</v>
      </c>
      <c r="V38" s="7">
        <v>0</v>
      </c>
      <c r="W38" s="7">
        <v>0</v>
      </c>
      <c r="X38" s="7">
        <v>0</v>
      </c>
      <c r="Y38" s="7">
        <v>0</v>
      </c>
      <c r="Z38" s="7">
        <v>0</v>
      </c>
      <c r="AA38" s="7">
        <v>0</v>
      </c>
      <c r="AB38" s="7">
        <v>0</v>
      </c>
      <c r="AC38" s="7">
        <v>0</v>
      </c>
      <c r="AD38" s="7">
        <v>0</v>
      </c>
      <c r="AE38" s="7">
        <v>0</v>
      </c>
      <c r="AF38" s="7">
        <v>0</v>
      </c>
      <c r="AG38" s="7">
        <v>0</v>
      </c>
      <c r="AH38" s="7">
        <v>0</v>
      </c>
      <c r="AI38" s="7">
        <v>0</v>
      </c>
      <c r="AJ38" s="7">
        <v>0</v>
      </c>
      <c r="AK38" s="7">
        <v>0</v>
      </c>
      <c r="AL38" s="7">
        <v>0</v>
      </c>
      <c r="AM38" s="7">
        <v>0.71067420350652721</v>
      </c>
      <c r="AN38" s="7">
        <v>0.77534639234119762</v>
      </c>
      <c r="AO38" s="7">
        <v>0.71067420350652721</v>
      </c>
      <c r="AP38" s="7">
        <v>0.72949814159178228</v>
      </c>
      <c r="AQ38" s="7">
        <v>0.60431899537914813</v>
      </c>
      <c r="AR38" s="7">
        <v>0.61446658829680256</v>
      </c>
      <c r="AS38" s="7">
        <v>0.4812263841536728</v>
      </c>
      <c r="AT38" s="7">
        <v>0.30874721668825478</v>
      </c>
      <c r="AU38" s="7">
        <v>0.43304170891877058</v>
      </c>
      <c r="AV38" s="7">
        <v>0.34856189256796233</v>
      </c>
      <c r="AW38" s="7">
        <v>0</v>
      </c>
      <c r="AX38" s="7">
        <v>0</v>
      </c>
      <c r="AY38" s="7">
        <v>0</v>
      </c>
      <c r="AZ38" s="7">
        <v>0</v>
      </c>
      <c r="BA38" s="7">
        <v>0</v>
      </c>
      <c r="BB38" s="7">
        <v>0</v>
      </c>
    </row>
    <row r="39" spans="1:54" x14ac:dyDescent="0.25">
      <c r="A39" s="7">
        <v>0</v>
      </c>
      <c r="B39" s="7">
        <v>0</v>
      </c>
      <c r="C39" s="7">
        <v>0</v>
      </c>
      <c r="D39" s="7">
        <v>0</v>
      </c>
      <c r="E39" s="7">
        <v>0</v>
      </c>
      <c r="F39" s="7">
        <v>0</v>
      </c>
      <c r="G39" s="7">
        <v>0</v>
      </c>
      <c r="H39" s="7">
        <v>0</v>
      </c>
      <c r="I39" s="7">
        <v>0</v>
      </c>
      <c r="J39" s="7">
        <v>0</v>
      </c>
      <c r="K39" s="7">
        <v>0</v>
      </c>
      <c r="L39" s="7">
        <v>0</v>
      </c>
      <c r="M39" s="7">
        <v>0</v>
      </c>
      <c r="N39" s="7">
        <v>0</v>
      </c>
      <c r="O39" s="7">
        <v>0</v>
      </c>
      <c r="P39" s="7">
        <v>0</v>
      </c>
      <c r="Q39" s="7">
        <v>0</v>
      </c>
      <c r="R39" s="7">
        <v>0</v>
      </c>
      <c r="S39" s="7">
        <v>0</v>
      </c>
      <c r="T39" s="7">
        <v>0</v>
      </c>
      <c r="U39" s="7">
        <v>0</v>
      </c>
      <c r="V39" s="7">
        <v>0</v>
      </c>
      <c r="W39" s="7">
        <v>0</v>
      </c>
      <c r="X39" s="7">
        <v>0</v>
      </c>
      <c r="Y39" s="7">
        <v>0</v>
      </c>
      <c r="Z39" s="7">
        <v>0</v>
      </c>
      <c r="AA39" s="7">
        <v>0</v>
      </c>
      <c r="AB39" s="7">
        <v>0</v>
      </c>
      <c r="AC39" s="7">
        <v>0</v>
      </c>
      <c r="AD39" s="7">
        <v>0</v>
      </c>
      <c r="AE39" s="7">
        <v>0</v>
      </c>
      <c r="AF39" s="7">
        <v>0</v>
      </c>
      <c r="AG39" s="7">
        <v>0</v>
      </c>
      <c r="AH39" s="7">
        <v>0</v>
      </c>
      <c r="AI39" s="7">
        <v>0</v>
      </c>
      <c r="AJ39" s="7">
        <v>0</v>
      </c>
      <c r="AK39" s="7">
        <v>0</v>
      </c>
      <c r="AL39" s="7">
        <v>0</v>
      </c>
      <c r="AM39" s="7">
        <v>0.65300189802282116</v>
      </c>
      <c r="AN39" s="7">
        <v>0.63638880766228301</v>
      </c>
      <c r="AO39" s="7">
        <v>0.58749324013925008</v>
      </c>
      <c r="AP39" s="7">
        <v>0.61993875932652909</v>
      </c>
      <c r="AQ39" s="7">
        <v>0.53986134314974965</v>
      </c>
      <c r="AR39" s="7">
        <v>0.52423976832710029</v>
      </c>
      <c r="AS39" s="7">
        <v>0.359910755749977</v>
      </c>
      <c r="AT39" s="7">
        <v>0.359910755749977</v>
      </c>
      <c r="AU39" s="7">
        <v>0.359910755749977</v>
      </c>
      <c r="AV39" s="7">
        <v>0.40342005344172494</v>
      </c>
      <c r="AW39" s="7">
        <v>0</v>
      </c>
      <c r="AX39" s="7">
        <v>0</v>
      </c>
      <c r="AY39" s="7">
        <v>0</v>
      </c>
      <c r="AZ39" s="7">
        <v>0</v>
      </c>
      <c r="BA39" s="7">
        <v>0</v>
      </c>
      <c r="BB39" s="7">
        <v>0</v>
      </c>
    </row>
    <row r="40" spans="1:54" x14ac:dyDescent="0.25">
      <c r="A40" s="7">
        <v>0</v>
      </c>
      <c r="B40" s="7">
        <v>0</v>
      </c>
      <c r="C40" s="7">
        <v>0</v>
      </c>
      <c r="D40" s="7">
        <v>0</v>
      </c>
      <c r="E40" s="7">
        <v>0</v>
      </c>
      <c r="F40" s="7">
        <v>0</v>
      </c>
      <c r="G40" s="7">
        <v>0</v>
      </c>
      <c r="H40" s="7">
        <v>0</v>
      </c>
      <c r="I40" s="7">
        <v>0</v>
      </c>
      <c r="J40" s="7">
        <v>0</v>
      </c>
      <c r="K40" s="7">
        <v>0</v>
      </c>
      <c r="L40" s="7">
        <v>0</v>
      </c>
      <c r="M40" s="7">
        <v>0</v>
      </c>
      <c r="N40" s="7">
        <v>0</v>
      </c>
      <c r="O40" s="7">
        <v>0</v>
      </c>
      <c r="P40" s="7">
        <v>0</v>
      </c>
      <c r="Q40" s="7">
        <v>0</v>
      </c>
      <c r="R40" s="7">
        <v>0</v>
      </c>
      <c r="S40" s="7">
        <v>0</v>
      </c>
      <c r="T40" s="7">
        <v>0</v>
      </c>
      <c r="U40" s="7">
        <v>0</v>
      </c>
      <c r="V40" s="7">
        <v>0</v>
      </c>
      <c r="W40" s="7">
        <v>0</v>
      </c>
      <c r="X40" s="7">
        <v>0</v>
      </c>
      <c r="Y40" s="7">
        <v>0</v>
      </c>
      <c r="Z40" s="7">
        <v>0</v>
      </c>
      <c r="AA40" s="7">
        <v>0</v>
      </c>
      <c r="AB40" s="7">
        <v>0</v>
      </c>
      <c r="AC40" s="7">
        <v>0</v>
      </c>
      <c r="AD40" s="7">
        <v>0</v>
      </c>
      <c r="AE40" s="7">
        <v>0</v>
      </c>
      <c r="AF40" s="7">
        <v>0</v>
      </c>
      <c r="AG40" s="7">
        <v>0</v>
      </c>
      <c r="AH40" s="7">
        <v>0</v>
      </c>
      <c r="AI40" s="7">
        <v>0</v>
      </c>
      <c r="AJ40" s="7">
        <v>0</v>
      </c>
      <c r="AK40" s="7">
        <v>0</v>
      </c>
      <c r="AL40" s="7">
        <v>0</v>
      </c>
      <c r="AM40" s="7">
        <v>0.49803322399056693</v>
      </c>
      <c r="AN40" s="7">
        <v>0.65892863305073224</v>
      </c>
      <c r="AO40" s="7">
        <v>0.61717534177312583</v>
      </c>
      <c r="AP40" s="7">
        <v>0.57652256213503872</v>
      </c>
      <c r="AQ40" s="7">
        <v>0.47893928491870152</v>
      </c>
      <c r="AR40" s="7">
        <v>0.44133981178124548</v>
      </c>
      <c r="AS40" s="7">
        <v>0.49803322399056693</v>
      </c>
      <c r="AT40" s="7">
        <v>0.36839539396820209</v>
      </c>
      <c r="AU40" s="7">
        <v>0.40449829172671814</v>
      </c>
      <c r="AV40" s="7">
        <v>0.33302469567889537</v>
      </c>
      <c r="AW40" s="7">
        <v>0</v>
      </c>
      <c r="AX40" s="7">
        <v>0</v>
      </c>
      <c r="AY40" s="7">
        <v>0</v>
      </c>
      <c r="AZ40" s="7">
        <v>0</v>
      </c>
      <c r="BA40" s="7">
        <v>0</v>
      </c>
      <c r="BB40" s="7">
        <v>0</v>
      </c>
    </row>
    <row r="41" spans="1:54" x14ac:dyDescent="0.25">
      <c r="A41" s="7">
        <v>0</v>
      </c>
      <c r="B41" s="7">
        <v>0</v>
      </c>
      <c r="C41" s="7">
        <v>0</v>
      </c>
      <c r="D41" s="7">
        <v>0</v>
      </c>
      <c r="E41" s="7">
        <v>0</v>
      </c>
      <c r="F41" s="7">
        <v>0</v>
      </c>
      <c r="G41" s="7">
        <v>0</v>
      </c>
      <c r="H41" s="7">
        <v>0</v>
      </c>
      <c r="I41" s="7">
        <v>0</v>
      </c>
      <c r="J41" s="7">
        <v>0</v>
      </c>
      <c r="K41" s="7">
        <v>0</v>
      </c>
      <c r="L41" s="7">
        <v>0</v>
      </c>
      <c r="M41" s="7">
        <v>0</v>
      </c>
      <c r="N41" s="7">
        <v>0</v>
      </c>
      <c r="O41" s="7">
        <v>0</v>
      </c>
      <c r="P41" s="7">
        <v>0</v>
      </c>
      <c r="Q41" s="7">
        <v>0</v>
      </c>
      <c r="R41" s="7">
        <v>0</v>
      </c>
      <c r="S41" s="7">
        <v>0</v>
      </c>
      <c r="T41" s="7">
        <v>0</v>
      </c>
      <c r="U41" s="7">
        <v>0</v>
      </c>
      <c r="V41" s="7">
        <v>0</v>
      </c>
      <c r="W41" s="7">
        <v>0</v>
      </c>
      <c r="X41" s="7">
        <v>0</v>
      </c>
      <c r="Y41" s="7">
        <v>0</v>
      </c>
      <c r="Z41" s="7">
        <v>0</v>
      </c>
      <c r="AA41" s="7">
        <v>0</v>
      </c>
      <c r="AB41" s="7">
        <v>0</v>
      </c>
      <c r="AC41" s="7">
        <v>0</v>
      </c>
      <c r="AD41" s="7">
        <v>0</v>
      </c>
      <c r="AE41" s="7">
        <v>0</v>
      </c>
      <c r="AF41" s="7">
        <v>0</v>
      </c>
      <c r="AG41" s="7">
        <v>0</v>
      </c>
      <c r="AH41" s="7">
        <v>0</v>
      </c>
      <c r="AI41" s="7">
        <v>0</v>
      </c>
      <c r="AJ41" s="7">
        <v>0</v>
      </c>
      <c r="AK41" s="7">
        <v>0</v>
      </c>
      <c r="AL41" s="7">
        <v>0</v>
      </c>
      <c r="AM41" s="7">
        <v>0.74916757465434802</v>
      </c>
      <c r="AN41" s="7">
        <v>0.61369178816041714</v>
      </c>
      <c r="AO41" s="7">
        <v>0.63957524790583253</v>
      </c>
      <c r="AP41" s="7">
        <v>0.69298912763508991</v>
      </c>
      <c r="AQ41" s="7">
        <v>0.538746694265968</v>
      </c>
      <c r="AR41" s="7">
        <v>0.44409952446569623</v>
      </c>
      <c r="AS41" s="7">
        <v>0.3330513538648936</v>
      </c>
      <c r="AT41" s="7">
        <v>0.29078117788106495</v>
      </c>
      <c r="AU41" s="7">
        <v>0.37654726011007567</v>
      </c>
      <c r="AV41" s="7">
        <v>0.39875386460848139</v>
      </c>
      <c r="AW41" s="7">
        <v>0</v>
      </c>
      <c r="AX41" s="7">
        <v>0</v>
      </c>
      <c r="AY41" s="7">
        <v>0</v>
      </c>
      <c r="AZ41" s="7">
        <v>0</v>
      </c>
      <c r="BA41" s="7">
        <v>0</v>
      </c>
      <c r="BB41" s="7">
        <v>0</v>
      </c>
    </row>
    <row r="42" spans="1:54" x14ac:dyDescent="0.25">
      <c r="A42" s="7">
        <v>0</v>
      </c>
      <c r="B42" s="7">
        <v>0</v>
      </c>
      <c r="C42" s="7">
        <v>0</v>
      </c>
      <c r="D42" s="7">
        <v>0</v>
      </c>
      <c r="E42" s="7">
        <v>0</v>
      </c>
      <c r="F42" s="7">
        <v>0</v>
      </c>
      <c r="G42" s="7">
        <v>0</v>
      </c>
      <c r="H42" s="7">
        <v>0</v>
      </c>
      <c r="I42" s="7">
        <v>0</v>
      </c>
      <c r="J42" s="7">
        <v>0</v>
      </c>
      <c r="K42" s="7">
        <v>0</v>
      </c>
      <c r="L42" s="7">
        <v>0</v>
      </c>
      <c r="M42" s="7">
        <v>0</v>
      </c>
      <c r="N42" s="7">
        <v>0</v>
      </c>
      <c r="O42" s="7">
        <v>0</v>
      </c>
      <c r="P42" s="7">
        <v>0</v>
      </c>
      <c r="Q42" s="7">
        <v>0</v>
      </c>
      <c r="R42" s="7">
        <v>0</v>
      </c>
      <c r="S42" s="7">
        <v>0</v>
      </c>
      <c r="T42" s="7">
        <v>0</v>
      </c>
      <c r="U42" s="7">
        <v>0</v>
      </c>
      <c r="V42" s="7">
        <v>0</v>
      </c>
      <c r="W42" s="7">
        <v>0</v>
      </c>
      <c r="X42" s="7">
        <v>0</v>
      </c>
      <c r="Y42" s="7">
        <v>0</v>
      </c>
      <c r="Z42" s="7">
        <v>0</v>
      </c>
      <c r="AA42" s="7">
        <v>0</v>
      </c>
      <c r="AB42" s="7">
        <v>0</v>
      </c>
      <c r="AC42" s="7">
        <v>0</v>
      </c>
      <c r="AD42" s="7">
        <v>0</v>
      </c>
      <c r="AE42" s="7">
        <v>0</v>
      </c>
      <c r="AF42" s="7">
        <v>0</v>
      </c>
      <c r="AG42" s="7">
        <v>0</v>
      </c>
      <c r="AH42" s="7">
        <v>0</v>
      </c>
      <c r="AI42" s="7">
        <v>0</v>
      </c>
      <c r="AJ42" s="7">
        <v>0</v>
      </c>
      <c r="AK42" s="7">
        <v>0</v>
      </c>
      <c r="AL42" s="7">
        <v>0</v>
      </c>
      <c r="AM42" s="7">
        <v>0.67986292413232885</v>
      </c>
      <c r="AN42" s="7">
        <v>0.6484476216307451</v>
      </c>
      <c r="AO42" s="7">
        <v>0.6484476216307451</v>
      </c>
      <c r="AP42" s="7">
        <v>0.61786350822845026</v>
      </c>
      <c r="AQ42" s="7">
        <v>0.50214671648660403</v>
      </c>
      <c r="AR42" s="7">
        <v>0.47461125562602557</v>
      </c>
      <c r="AS42" s="7">
        <v>0.34399681566576623</v>
      </c>
      <c r="AT42" s="7">
        <v>0.39488442141776003</v>
      </c>
      <c r="AU42" s="7">
        <v>0.36921957010654038</v>
      </c>
      <c r="AV42" s="7">
        <v>0.24754237647667354</v>
      </c>
      <c r="AW42" s="7">
        <v>0</v>
      </c>
      <c r="AX42" s="7">
        <v>0</v>
      </c>
      <c r="AY42" s="7">
        <v>0</v>
      </c>
      <c r="AZ42" s="7">
        <v>0</v>
      </c>
      <c r="BA42" s="7">
        <v>0</v>
      </c>
      <c r="BB42" s="7">
        <v>0</v>
      </c>
    </row>
    <row r="43" spans="1:54" x14ac:dyDescent="0.25">
      <c r="A43" s="7">
        <v>0</v>
      </c>
      <c r="B43" s="7">
        <v>0</v>
      </c>
      <c r="C43" s="7">
        <v>0</v>
      </c>
      <c r="D43" s="7">
        <v>0</v>
      </c>
      <c r="E43" s="7">
        <v>0</v>
      </c>
      <c r="F43" s="7">
        <v>0</v>
      </c>
      <c r="G43" s="7">
        <v>0</v>
      </c>
      <c r="H43" s="7">
        <v>0</v>
      </c>
      <c r="I43" s="7">
        <v>0</v>
      </c>
      <c r="J43" s="7">
        <v>0</v>
      </c>
      <c r="K43" s="7">
        <v>0</v>
      </c>
      <c r="L43" s="7">
        <v>0</v>
      </c>
      <c r="M43" s="7">
        <v>0</v>
      </c>
      <c r="N43" s="7">
        <v>0</v>
      </c>
      <c r="O43" s="7">
        <v>0</v>
      </c>
      <c r="P43" s="7">
        <v>0</v>
      </c>
      <c r="Q43" s="7">
        <v>0</v>
      </c>
      <c r="R43" s="7">
        <v>0</v>
      </c>
      <c r="S43" s="7">
        <v>0</v>
      </c>
      <c r="T43" s="7">
        <v>0</v>
      </c>
      <c r="U43" s="7">
        <v>0</v>
      </c>
      <c r="V43" s="7">
        <v>0</v>
      </c>
      <c r="W43" s="7">
        <v>0</v>
      </c>
      <c r="X43" s="7">
        <v>0</v>
      </c>
      <c r="Y43" s="7">
        <v>0</v>
      </c>
      <c r="Z43" s="7">
        <v>0</v>
      </c>
      <c r="AA43" s="7">
        <v>0</v>
      </c>
      <c r="AB43" s="7">
        <v>0</v>
      </c>
      <c r="AC43" s="7">
        <v>0</v>
      </c>
      <c r="AD43" s="7">
        <v>0</v>
      </c>
      <c r="AE43" s="7">
        <v>0</v>
      </c>
      <c r="AF43" s="7">
        <v>0</v>
      </c>
      <c r="AG43" s="7">
        <v>0</v>
      </c>
      <c r="AH43" s="7">
        <v>0</v>
      </c>
      <c r="AI43" s="7">
        <v>0</v>
      </c>
      <c r="AJ43" s="7">
        <v>0</v>
      </c>
      <c r="AK43" s="7">
        <v>0</v>
      </c>
      <c r="AL43" s="7">
        <v>0</v>
      </c>
      <c r="AM43" s="7">
        <v>0.61433348900339357</v>
      </c>
      <c r="AN43" s="7">
        <v>0.65278830116585684</v>
      </c>
      <c r="AO43" s="7">
        <v>0.57716347702177995</v>
      </c>
      <c r="AP43" s="7">
        <v>0.61433348900339357</v>
      </c>
      <c r="AQ43" s="7">
        <v>0.61433348900339357</v>
      </c>
      <c r="AR43" s="7">
        <v>0.37427345060922113</v>
      </c>
      <c r="AS43" s="7">
        <v>0.50604095853744635</v>
      </c>
      <c r="AT43" s="7">
        <v>0.25460754990326295</v>
      </c>
      <c r="AU43" s="7">
        <v>0.34325523816073433</v>
      </c>
      <c r="AV43" s="7">
        <v>0.26445530370670456</v>
      </c>
      <c r="AW43" s="7">
        <v>0</v>
      </c>
      <c r="AX43" s="7">
        <v>0</v>
      </c>
      <c r="AY43" s="7">
        <v>0</v>
      </c>
      <c r="AZ43" s="7">
        <v>0</v>
      </c>
      <c r="BA43" s="7">
        <v>0</v>
      </c>
      <c r="BB43" s="7">
        <v>0</v>
      </c>
    </row>
    <row r="44" spans="1:54" x14ac:dyDescent="0.25">
      <c r="A44" s="7">
        <v>0</v>
      </c>
      <c r="B44" s="7">
        <v>0</v>
      </c>
      <c r="C44" s="7">
        <v>0</v>
      </c>
      <c r="D44" s="7">
        <v>0</v>
      </c>
      <c r="E44" s="7">
        <v>0</v>
      </c>
      <c r="F44" s="7">
        <v>0</v>
      </c>
      <c r="G44" s="7">
        <v>0</v>
      </c>
      <c r="H44" s="7">
        <v>0</v>
      </c>
      <c r="I44" s="7">
        <v>0</v>
      </c>
      <c r="J44" s="7">
        <v>0</v>
      </c>
      <c r="K44" s="7">
        <v>0</v>
      </c>
      <c r="L44" s="7">
        <v>0</v>
      </c>
      <c r="M44" s="7">
        <v>0</v>
      </c>
      <c r="N44" s="7">
        <v>0</v>
      </c>
      <c r="O44" s="7">
        <v>0</v>
      </c>
      <c r="P44" s="7">
        <v>0</v>
      </c>
      <c r="Q44" s="7">
        <v>0</v>
      </c>
      <c r="R44" s="7">
        <v>0</v>
      </c>
      <c r="S44" s="7">
        <v>0</v>
      </c>
      <c r="T44" s="7">
        <v>0</v>
      </c>
      <c r="U44" s="7">
        <v>0</v>
      </c>
      <c r="V44" s="7">
        <v>0</v>
      </c>
      <c r="W44" s="7">
        <v>0</v>
      </c>
      <c r="X44" s="7">
        <v>0</v>
      </c>
      <c r="Y44" s="7">
        <v>0</v>
      </c>
      <c r="Z44" s="7">
        <v>0</v>
      </c>
      <c r="AA44" s="7">
        <v>0</v>
      </c>
      <c r="AB44" s="7">
        <v>0</v>
      </c>
      <c r="AC44" s="7">
        <v>0</v>
      </c>
      <c r="AD44" s="7">
        <v>0</v>
      </c>
      <c r="AE44" s="7">
        <v>0</v>
      </c>
      <c r="AF44" s="7">
        <v>0</v>
      </c>
      <c r="AG44" s="7">
        <v>0</v>
      </c>
      <c r="AH44" s="7">
        <v>0</v>
      </c>
      <c r="AI44" s="7">
        <v>0</v>
      </c>
      <c r="AJ44" s="7">
        <v>0</v>
      </c>
      <c r="AK44" s="7">
        <v>0</v>
      </c>
      <c r="AL44" s="7">
        <v>0</v>
      </c>
      <c r="AM44" s="7">
        <v>0.57872611562142939</v>
      </c>
      <c r="AN44" s="7">
        <v>0.72570058955528349</v>
      </c>
      <c r="AO44" s="7">
        <v>0.69472007556328652</v>
      </c>
      <c r="AP44" s="7">
        <v>0.63535575930488175</v>
      </c>
      <c r="AQ44" s="7">
        <v>0.52430860845831528</v>
      </c>
      <c r="AR44" s="7">
        <v>0.42099866940485287</v>
      </c>
      <c r="AS44" s="7">
        <v>0.396208017014271</v>
      </c>
      <c r="AT44" s="7">
        <v>0.3009478030075079</v>
      </c>
      <c r="AU44" s="7">
        <v>0.37181074720651841</v>
      </c>
      <c r="AV44" s="7">
        <v>0.32418078096560743</v>
      </c>
      <c r="AW44" s="7">
        <v>0</v>
      </c>
      <c r="AX44" s="7">
        <v>0</v>
      </c>
      <c r="AY44" s="7">
        <v>0</v>
      </c>
      <c r="AZ44" s="7">
        <v>0</v>
      </c>
      <c r="BA44" s="7">
        <v>0</v>
      </c>
      <c r="BB44" s="7">
        <v>0</v>
      </c>
    </row>
    <row r="45" spans="1:54" x14ac:dyDescent="0.25">
      <c r="A45" s="7">
        <v>0</v>
      </c>
      <c r="B45" s="7">
        <v>0</v>
      </c>
      <c r="C45" s="7">
        <v>0</v>
      </c>
      <c r="D45" s="7">
        <v>0</v>
      </c>
      <c r="E45" s="7">
        <v>0</v>
      </c>
      <c r="F45" s="7">
        <v>0</v>
      </c>
      <c r="G45" s="7">
        <v>0</v>
      </c>
      <c r="H45" s="7">
        <v>0</v>
      </c>
      <c r="I45" s="7">
        <v>0</v>
      </c>
      <c r="J45" s="7">
        <v>0</v>
      </c>
      <c r="K45" s="7">
        <v>0</v>
      </c>
      <c r="L45" s="7">
        <v>0</v>
      </c>
      <c r="M45" s="7">
        <v>0</v>
      </c>
      <c r="N45" s="7">
        <v>0</v>
      </c>
      <c r="O45" s="7">
        <v>0</v>
      </c>
      <c r="P45" s="7">
        <v>0</v>
      </c>
      <c r="Q45" s="7">
        <v>0</v>
      </c>
      <c r="R45" s="7">
        <v>0</v>
      </c>
      <c r="S45" s="7">
        <v>0</v>
      </c>
      <c r="T45" s="7">
        <v>0</v>
      </c>
      <c r="U45" s="7">
        <v>0</v>
      </c>
      <c r="V45" s="7">
        <v>0</v>
      </c>
      <c r="W45" s="7">
        <v>0</v>
      </c>
      <c r="X45" s="7">
        <v>0</v>
      </c>
      <c r="Y45" s="7">
        <v>0</v>
      </c>
      <c r="Z45" s="7">
        <v>0</v>
      </c>
      <c r="AA45" s="7">
        <v>0</v>
      </c>
      <c r="AB45" s="7">
        <v>0</v>
      </c>
      <c r="AC45" s="7">
        <v>0</v>
      </c>
      <c r="AD45" s="7">
        <v>0</v>
      </c>
      <c r="AE45" s="7">
        <v>0</v>
      </c>
      <c r="AF45" s="7">
        <v>0</v>
      </c>
      <c r="AG45" s="7">
        <v>0</v>
      </c>
      <c r="AH45" s="7">
        <v>0</v>
      </c>
      <c r="AI45" s="7">
        <v>0</v>
      </c>
      <c r="AJ45" s="7">
        <v>0</v>
      </c>
      <c r="AK45" s="7">
        <v>0</v>
      </c>
      <c r="AL45" s="7">
        <v>0</v>
      </c>
      <c r="AM45" s="7">
        <v>0.50895412829204201</v>
      </c>
      <c r="AN45" s="7">
        <v>0.50895412829204201</v>
      </c>
      <c r="AO45" s="7">
        <v>0.62107317345468527</v>
      </c>
      <c r="AP45" s="7">
        <v>0.6830172859809176</v>
      </c>
      <c r="AQ45" s="7">
        <v>0.31527813304054897</v>
      </c>
      <c r="AR45" s="7">
        <v>0.36054258730748989</v>
      </c>
      <c r="AS45" s="7">
        <v>0.23057789677592444</v>
      </c>
      <c r="AT45" s="7">
        <v>0.2719578495607915</v>
      </c>
      <c r="AU45" s="7">
        <v>0.2719578495607915</v>
      </c>
      <c r="AV45" s="7">
        <v>0.19119006072530698</v>
      </c>
      <c r="AW45" s="7">
        <v>0</v>
      </c>
      <c r="AX45" s="7">
        <v>0</v>
      </c>
      <c r="AY45" s="7">
        <v>0</v>
      </c>
      <c r="AZ45" s="7">
        <v>0</v>
      </c>
      <c r="BA45" s="7">
        <v>0</v>
      </c>
      <c r="BB45" s="7">
        <v>0</v>
      </c>
    </row>
    <row r="46" spans="1:54" x14ac:dyDescent="0.25">
      <c r="A46" s="7">
        <v>0</v>
      </c>
      <c r="B46" s="7">
        <v>0</v>
      </c>
      <c r="C46" s="7">
        <v>0</v>
      </c>
      <c r="D46" s="7">
        <v>0</v>
      </c>
      <c r="E46" s="7">
        <v>0</v>
      </c>
      <c r="F46" s="7">
        <v>0</v>
      </c>
      <c r="G46" s="7">
        <v>0</v>
      </c>
      <c r="H46" s="7">
        <v>0</v>
      </c>
      <c r="I46" s="7">
        <v>0</v>
      </c>
      <c r="J46" s="7">
        <v>0</v>
      </c>
      <c r="K46" s="7">
        <v>0</v>
      </c>
      <c r="L46" s="7">
        <v>0</v>
      </c>
      <c r="M46" s="7">
        <v>0</v>
      </c>
      <c r="N46" s="7">
        <v>0</v>
      </c>
      <c r="O46" s="7">
        <v>0</v>
      </c>
      <c r="P46" s="7">
        <v>0</v>
      </c>
      <c r="Q46" s="7">
        <v>0</v>
      </c>
      <c r="R46" s="7">
        <v>0</v>
      </c>
      <c r="S46" s="7">
        <v>0</v>
      </c>
      <c r="T46" s="7">
        <v>0</v>
      </c>
      <c r="U46" s="7">
        <v>0</v>
      </c>
      <c r="V46" s="7">
        <v>0</v>
      </c>
      <c r="W46" s="7">
        <v>0</v>
      </c>
      <c r="X46" s="7">
        <v>0</v>
      </c>
      <c r="Y46" s="7">
        <v>0</v>
      </c>
      <c r="Z46" s="7">
        <v>0</v>
      </c>
      <c r="AA46" s="7">
        <v>0</v>
      </c>
      <c r="AB46" s="7">
        <v>0</v>
      </c>
      <c r="AC46" s="7">
        <v>0</v>
      </c>
      <c r="AD46" s="7">
        <v>0</v>
      </c>
      <c r="AE46" s="7">
        <v>0</v>
      </c>
      <c r="AF46" s="7">
        <v>0</v>
      </c>
      <c r="AG46" s="7">
        <v>0</v>
      </c>
      <c r="AH46" s="7">
        <v>0</v>
      </c>
      <c r="AI46" s="7">
        <v>0</v>
      </c>
      <c r="AJ46" s="7">
        <v>0</v>
      </c>
      <c r="AK46" s="7">
        <v>0</v>
      </c>
      <c r="AL46" s="7">
        <v>0</v>
      </c>
      <c r="AM46" s="7">
        <v>0.68101018028956428</v>
      </c>
      <c r="AN46" s="7">
        <v>0.79773568747364454</v>
      </c>
      <c r="AO46" s="7">
        <v>0.71798377146277925</v>
      </c>
      <c r="AP46" s="7">
        <v>0.64539944054973031</v>
      </c>
      <c r="AQ46" s="7">
        <v>0.61091908032588638</v>
      </c>
      <c r="AR46" s="7">
        <v>0.57741068228829828</v>
      </c>
      <c r="AS46" s="7">
        <v>0.4512453552173481</v>
      </c>
      <c r="AT46" s="7">
        <v>0.39215301618788478</v>
      </c>
      <c r="AU46" s="7">
        <v>0.39215301618788478</v>
      </c>
      <c r="AV46" s="7">
        <v>0.30796344360473205</v>
      </c>
      <c r="AW46" s="7">
        <v>0</v>
      </c>
      <c r="AX46" s="7">
        <v>0</v>
      </c>
      <c r="AY46" s="7">
        <v>0</v>
      </c>
      <c r="AZ46" s="7">
        <v>0</v>
      </c>
      <c r="BA46" s="7">
        <v>0</v>
      </c>
      <c r="BB46" s="7">
        <v>0</v>
      </c>
    </row>
    <row r="47" spans="1:54" x14ac:dyDescent="0.25">
      <c r="A47" s="7">
        <v>0</v>
      </c>
      <c r="B47" s="7">
        <v>0</v>
      </c>
      <c r="C47" s="7">
        <v>0</v>
      </c>
      <c r="D47" s="7">
        <v>0</v>
      </c>
      <c r="E47" s="7">
        <v>0</v>
      </c>
      <c r="F47" s="7">
        <v>0</v>
      </c>
      <c r="G47" s="7">
        <v>0</v>
      </c>
      <c r="H47" s="7">
        <v>0</v>
      </c>
      <c r="I47" s="7">
        <v>0</v>
      </c>
      <c r="J47" s="7">
        <v>0</v>
      </c>
      <c r="K47" s="7">
        <v>0</v>
      </c>
      <c r="L47" s="7">
        <v>0</v>
      </c>
      <c r="M47" s="7">
        <v>0</v>
      </c>
      <c r="N47" s="7">
        <v>0</v>
      </c>
      <c r="O47" s="7">
        <v>0</v>
      </c>
      <c r="P47" s="7">
        <v>0</v>
      </c>
      <c r="Q47" s="7">
        <v>0</v>
      </c>
      <c r="R47" s="7">
        <v>0</v>
      </c>
      <c r="S47" s="7">
        <v>0</v>
      </c>
      <c r="T47" s="7">
        <v>0</v>
      </c>
      <c r="U47" s="7">
        <v>0</v>
      </c>
      <c r="V47" s="7">
        <v>0</v>
      </c>
      <c r="W47" s="7">
        <v>0</v>
      </c>
      <c r="X47" s="7">
        <v>0</v>
      </c>
      <c r="Y47" s="7">
        <v>0</v>
      </c>
      <c r="Z47" s="7">
        <v>0</v>
      </c>
      <c r="AA47" s="7">
        <v>0</v>
      </c>
      <c r="AB47" s="7">
        <v>0</v>
      </c>
      <c r="AC47" s="7">
        <v>0</v>
      </c>
      <c r="AD47" s="7">
        <v>0</v>
      </c>
      <c r="AE47" s="7">
        <v>0</v>
      </c>
      <c r="AF47" s="7">
        <v>0</v>
      </c>
      <c r="AG47" s="7">
        <v>0</v>
      </c>
      <c r="AH47" s="7">
        <v>0</v>
      </c>
      <c r="AI47" s="7">
        <v>0</v>
      </c>
      <c r="AJ47" s="7">
        <v>0</v>
      </c>
      <c r="AK47" s="7">
        <v>0</v>
      </c>
      <c r="AL47" s="7">
        <v>0</v>
      </c>
      <c r="AM47" s="7">
        <v>0</v>
      </c>
      <c r="AN47" s="7">
        <v>0</v>
      </c>
      <c r="AO47" s="7">
        <v>0</v>
      </c>
      <c r="AP47" s="7">
        <v>0</v>
      </c>
      <c r="AQ47" s="7">
        <v>0.81492634316089241</v>
      </c>
      <c r="AR47" s="7">
        <v>0.77736875078263967</v>
      </c>
      <c r="AS47" s="7">
        <v>0.78974505073664591</v>
      </c>
      <c r="AT47" s="7">
        <v>0.65919394431099665</v>
      </c>
      <c r="AU47" s="7">
        <v>0.5588960339730642</v>
      </c>
      <c r="AV47" s="7">
        <v>0.42122994461857521</v>
      </c>
      <c r="AW47" s="7">
        <v>0.56207299999552962</v>
      </c>
      <c r="AX47" s="7">
        <v>0.52694158991182949</v>
      </c>
      <c r="AY47" s="7">
        <v>0.17344877455835905</v>
      </c>
      <c r="AZ47" s="7">
        <v>0.15419326751049112</v>
      </c>
      <c r="BA47" s="7">
        <v>0</v>
      </c>
      <c r="BB47" s="7">
        <v>0</v>
      </c>
    </row>
    <row r="48" spans="1:54" x14ac:dyDescent="0.25">
      <c r="A48" s="7">
        <v>0</v>
      </c>
      <c r="B48" s="7">
        <v>0</v>
      </c>
      <c r="C48" s="7">
        <v>0</v>
      </c>
      <c r="D48" s="7">
        <v>0</v>
      </c>
      <c r="E48" s="7">
        <v>0</v>
      </c>
      <c r="F48" s="7">
        <v>0</v>
      </c>
      <c r="G48" s="7">
        <v>0</v>
      </c>
      <c r="H48" s="7">
        <v>0</v>
      </c>
      <c r="I48" s="7">
        <v>0</v>
      </c>
      <c r="J48" s="7">
        <v>0</v>
      </c>
      <c r="K48" s="7">
        <v>0</v>
      </c>
      <c r="L48" s="7">
        <v>0</v>
      </c>
      <c r="M48" s="7">
        <v>0</v>
      </c>
      <c r="N48" s="7">
        <v>0</v>
      </c>
      <c r="O48" s="7">
        <v>0</v>
      </c>
      <c r="P48" s="7">
        <v>0</v>
      </c>
      <c r="Q48" s="7">
        <v>0</v>
      </c>
      <c r="R48" s="7">
        <v>0</v>
      </c>
      <c r="S48" s="7">
        <v>0</v>
      </c>
      <c r="T48" s="7">
        <v>0</v>
      </c>
      <c r="U48" s="7">
        <v>0</v>
      </c>
      <c r="V48" s="7">
        <v>0</v>
      </c>
      <c r="W48" s="7">
        <v>0</v>
      </c>
      <c r="X48" s="7">
        <v>0</v>
      </c>
      <c r="Y48" s="7">
        <v>0</v>
      </c>
      <c r="Z48" s="7">
        <v>0</v>
      </c>
      <c r="AA48" s="7">
        <v>0</v>
      </c>
      <c r="AB48" s="7">
        <v>0</v>
      </c>
      <c r="AC48" s="7">
        <v>0</v>
      </c>
      <c r="AD48" s="7">
        <v>0</v>
      </c>
      <c r="AE48" s="7">
        <v>0</v>
      </c>
      <c r="AF48" s="7">
        <v>0</v>
      </c>
      <c r="AG48" s="7">
        <v>0</v>
      </c>
      <c r="AH48" s="7">
        <v>0</v>
      </c>
      <c r="AI48" s="7">
        <v>0</v>
      </c>
      <c r="AJ48" s="7">
        <v>0</v>
      </c>
      <c r="AK48" s="7">
        <v>0</v>
      </c>
      <c r="AL48" s="7">
        <v>0</v>
      </c>
      <c r="AM48" s="7">
        <v>0</v>
      </c>
      <c r="AN48" s="7">
        <v>0</v>
      </c>
      <c r="AO48" s="7">
        <v>0</v>
      </c>
      <c r="AP48" s="7">
        <v>0</v>
      </c>
      <c r="AQ48" s="7">
        <v>0.78623074089764611</v>
      </c>
      <c r="AR48" s="7">
        <v>0.80310287185507168</v>
      </c>
      <c r="AS48" s="7">
        <v>0.76839692443491092</v>
      </c>
      <c r="AT48" s="7">
        <v>0.63309088605348141</v>
      </c>
      <c r="AU48" s="7">
        <v>0.49354521987720812</v>
      </c>
      <c r="AV48" s="7">
        <v>0.43825270851754761</v>
      </c>
      <c r="AW48" s="7">
        <v>0.58912879790957629</v>
      </c>
      <c r="AX48" s="7">
        <v>0.43438504755467156</v>
      </c>
      <c r="AY48" s="7">
        <v>0.22249495984919987</v>
      </c>
      <c r="AZ48" s="7">
        <v>0.23710023649060785</v>
      </c>
      <c r="BA48" s="7">
        <v>0</v>
      </c>
      <c r="BB48" s="7">
        <v>0</v>
      </c>
    </row>
    <row r="49" spans="1:54" x14ac:dyDescent="0.25">
      <c r="A49" s="7">
        <v>0</v>
      </c>
      <c r="B49" s="7">
        <v>0</v>
      </c>
      <c r="C49" s="7">
        <v>0</v>
      </c>
      <c r="D49" s="7">
        <v>0</v>
      </c>
      <c r="E49" s="7">
        <v>0</v>
      </c>
      <c r="F49" s="7">
        <v>0</v>
      </c>
      <c r="G49" s="7">
        <v>0</v>
      </c>
      <c r="H49" s="7">
        <v>0</v>
      </c>
      <c r="I49" s="7">
        <v>0</v>
      </c>
      <c r="J49" s="7">
        <v>0</v>
      </c>
      <c r="K49" s="7">
        <v>0</v>
      </c>
      <c r="L49" s="7">
        <v>0</v>
      </c>
      <c r="M49" s="7">
        <v>0</v>
      </c>
      <c r="N49" s="7">
        <v>0</v>
      </c>
      <c r="O49" s="7">
        <v>0</v>
      </c>
      <c r="P49" s="7">
        <v>0</v>
      </c>
      <c r="Q49" s="7">
        <v>0</v>
      </c>
      <c r="R49" s="7">
        <v>0</v>
      </c>
      <c r="S49" s="7">
        <v>0</v>
      </c>
      <c r="T49" s="7">
        <v>0</v>
      </c>
      <c r="U49" s="7">
        <v>0</v>
      </c>
      <c r="V49" s="7">
        <v>0</v>
      </c>
      <c r="W49" s="7">
        <v>0</v>
      </c>
      <c r="X49" s="7">
        <v>0</v>
      </c>
      <c r="Y49" s="7">
        <v>0</v>
      </c>
      <c r="Z49" s="7">
        <v>0</v>
      </c>
      <c r="AA49" s="7">
        <v>0</v>
      </c>
      <c r="AB49" s="7">
        <v>0</v>
      </c>
      <c r="AC49" s="7">
        <v>0</v>
      </c>
      <c r="AD49" s="7">
        <v>0</v>
      </c>
      <c r="AE49" s="7">
        <v>0</v>
      </c>
      <c r="AF49" s="7">
        <v>0</v>
      </c>
      <c r="AG49" s="7">
        <v>0</v>
      </c>
      <c r="AH49" s="7">
        <v>0</v>
      </c>
      <c r="AI49" s="7">
        <v>0</v>
      </c>
      <c r="AJ49" s="7">
        <v>0</v>
      </c>
      <c r="AK49" s="7">
        <v>0</v>
      </c>
      <c r="AL49" s="7">
        <v>0</v>
      </c>
      <c r="AM49" s="7">
        <v>0</v>
      </c>
      <c r="AN49" s="7">
        <v>0</v>
      </c>
      <c r="AO49" s="7">
        <v>0</v>
      </c>
      <c r="AP49" s="7">
        <v>0</v>
      </c>
      <c r="AQ49" s="7">
        <v>0.64136750667908426</v>
      </c>
      <c r="AR49" s="7">
        <v>0.67433665120851938</v>
      </c>
      <c r="AS49" s="7">
        <v>0.64136750667908426</v>
      </c>
      <c r="AT49" s="7">
        <v>0.56160198406859241</v>
      </c>
      <c r="AU49" s="7">
        <v>0.33997652274549894</v>
      </c>
      <c r="AV49" s="7">
        <v>0.51530348916875202</v>
      </c>
      <c r="AW49" s="7">
        <v>0.50873943151031487</v>
      </c>
      <c r="AX49" s="7">
        <v>0.3888102652777774</v>
      </c>
      <c r="AY49" s="7">
        <v>0.20889836724144151</v>
      </c>
      <c r="AZ49" s="7">
        <v>0.27580923595362394</v>
      </c>
      <c r="BA49" s="7">
        <v>0</v>
      </c>
      <c r="BB49" s="7">
        <v>0</v>
      </c>
    </row>
    <row r="50" spans="1:54" x14ac:dyDescent="0.25">
      <c r="A50" s="7">
        <v>0</v>
      </c>
      <c r="B50" s="7">
        <v>0</v>
      </c>
      <c r="C50" s="7">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0</v>
      </c>
      <c r="AM50" s="7">
        <v>0</v>
      </c>
      <c r="AN50" s="7">
        <v>0</v>
      </c>
      <c r="AO50" s="7">
        <v>0</v>
      </c>
      <c r="AP50" s="7">
        <v>0</v>
      </c>
      <c r="AQ50" s="7">
        <v>0.57270300365347904</v>
      </c>
      <c r="AR50" s="7">
        <v>0.57270300365347904</v>
      </c>
      <c r="AS50" s="7">
        <v>0.60956833913152497</v>
      </c>
      <c r="AT50" s="7">
        <v>0.48371765991337501</v>
      </c>
      <c r="AU50" s="7">
        <v>0.38217371917646803</v>
      </c>
      <c r="AV50" s="7">
        <v>0.3987249071943828</v>
      </c>
      <c r="AW50" s="7">
        <v>0.50117897950899692</v>
      </c>
      <c r="AX50" s="7">
        <v>0.30162454229220037</v>
      </c>
      <c r="AY50" s="7">
        <v>8.5903995331613969E-2</v>
      </c>
      <c r="AZ50" s="7">
        <v>0.19538647738218429</v>
      </c>
      <c r="BA50" s="7">
        <v>0</v>
      </c>
      <c r="BB50" s="7">
        <v>0</v>
      </c>
    </row>
    <row r="51" spans="1:54" x14ac:dyDescent="0.25">
      <c r="A51" s="7">
        <v>0</v>
      </c>
      <c r="B51" s="7">
        <v>0</v>
      </c>
      <c r="C51" s="7">
        <v>0</v>
      </c>
      <c r="D51" s="7">
        <v>0</v>
      </c>
      <c r="E51" s="7">
        <v>0</v>
      </c>
      <c r="F51" s="7">
        <v>0</v>
      </c>
      <c r="G51" s="7">
        <v>0</v>
      </c>
      <c r="H51" s="7">
        <v>0</v>
      </c>
      <c r="I51" s="7">
        <v>0</v>
      </c>
      <c r="J51" s="7">
        <v>0</v>
      </c>
      <c r="K51" s="7">
        <v>0</v>
      </c>
      <c r="L51" s="7">
        <v>0</v>
      </c>
      <c r="M51" s="7">
        <v>0</v>
      </c>
      <c r="N51" s="7">
        <v>0</v>
      </c>
      <c r="O51" s="7">
        <v>0</v>
      </c>
      <c r="P51" s="7">
        <v>0</v>
      </c>
      <c r="Q51" s="7">
        <v>0</v>
      </c>
      <c r="R51" s="7">
        <v>0</v>
      </c>
      <c r="S51" s="7">
        <v>0</v>
      </c>
      <c r="T51" s="7">
        <v>0</v>
      </c>
      <c r="U51" s="7">
        <v>0</v>
      </c>
      <c r="V51" s="7">
        <v>0</v>
      </c>
      <c r="W51" s="7">
        <v>0</v>
      </c>
      <c r="X51" s="7">
        <v>0</v>
      </c>
      <c r="Y51" s="7">
        <v>0</v>
      </c>
      <c r="Z51" s="7">
        <v>0</v>
      </c>
      <c r="AA51" s="7">
        <v>0</v>
      </c>
      <c r="AB51" s="7">
        <v>0</v>
      </c>
      <c r="AC51" s="7">
        <v>0</v>
      </c>
      <c r="AD51" s="7">
        <v>0</v>
      </c>
      <c r="AE51" s="7">
        <v>0</v>
      </c>
      <c r="AF51" s="7">
        <v>0</v>
      </c>
      <c r="AG51" s="7">
        <v>0</v>
      </c>
      <c r="AH51" s="7">
        <v>0</v>
      </c>
      <c r="AI51" s="7">
        <v>0</v>
      </c>
      <c r="AJ51" s="7">
        <v>0</v>
      </c>
      <c r="AK51" s="7">
        <v>0</v>
      </c>
      <c r="AL51" s="7">
        <v>0</v>
      </c>
      <c r="AM51" s="7">
        <v>0</v>
      </c>
      <c r="AN51" s="7">
        <v>0</v>
      </c>
      <c r="AO51" s="7">
        <v>0</v>
      </c>
      <c r="AP51" s="7">
        <v>0</v>
      </c>
      <c r="AQ51" s="7">
        <v>0.51892936999991957</v>
      </c>
      <c r="AR51" s="7">
        <v>0.60848235084261848</v>
      </c>
      <c r="AS51" s="7">
        <v>0.47461125562602557</v>
      </c>
      <c r="AT51" s="7">
        <v>0.39488442141776003</v>
      </c>
      <c r="AU51" s="7">
        <v>0.44756802245081229</v>
      </c>
      <c r="AV51" s="7">
        <v>0.39488442141776003</v>
      </c>
      <c r="AW51" s="7">
        <v>0.51892936999991957</v>
      </c>
      <c r="AX51" s="7">
        <v>0.16347398462849383</v>
      </c>
      <c r="AY51" s="7">
        <v>6.3720133608385576E-2</v>
      </c>
      <c r="AZ51" s="7">
        <v>0.20822294708659261</v>
      </c>
      <c r="BA51" s="7">
        <v>0</v>
      </c>
      <c r="BB51" s="7">
        <v>0</v>
      </c>
    </row>
    <row r="52" spans="1:54" x14ac:dyDescent="0.25">
      <c r="A52" s="7">
        <v>0</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0</v>
      </c>
      <c r="AM52" s="7">
        <v>0</v>
      </c>
      <c r="AN52" s="7">
        <v>0</v>
      </c>
      <c r="AO52" s="7">
        <v>0</v>
      </c>
      <c r="AP52" s="7">
        <v>0</v>
      </c>
      <c r="AQ52" s="7">
        <v>0.67986292413232885</v>
      </c>
      <c r="AR52" s="7">
        <v>0.55880636642426484</v>
      </c>
      <c r="AS52" s="7">
        <v>0.50214671648660403</v>
      </c>
      <c r="AT52" s="7">
        <v>0.36921957010654038</v>
      </c>
      <c r="AU52" s="7">
        <v>0.47461125562602557</v>
      </c>
      <c r="AV52" s="7">
        <v>0.36921957010654038</v>
      </c>
      <c r="AW52" s="7">
        <v>0.40756524089177626</v>
      </c>
      <c r="AX52" s="7">
        <v>0.25514104832646778</v>
      </c>
      <c r="AY52" s="7">
        <v>0.10115053034491284</v>
      </c>
      <c r="AZ52" s="7">
        <v>0.18556180982592108</v>
      </c>
      <c r="BA52" s="7">
        <v>0</v>
      </c>
      <c r="BB52" s="7">
        <v>0</v>
      </c>
    </row>
    <row r="53" spans="1:54" x14ac:dyDescent="0.25">
      <c r="A53" s="7">
        <v>0</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0</v>
      </c>
      <c r="AM53" s="7">
        <v>0</v>
      </c>
      <c r="AN53" s="7">
        <v>0</v>
      </c>
      <c r="AO53" s="7">
        <v>0</v>
      </c>
      <c r="AP53" s="7">
        <v>0</v>
      </c>
      <c r="AQ53" s="7">
        <v>0.64225244558535532</v>
      </c>
      <c r="AR53" s="7">
        <v>0.60275305077276098</v>
      </c>
      <c r="AS53" s="7">
        <v>0.5645996540114675</v>
      </c>
      <c r="AT53" s="7">
        <v>0.49167664619000906</v>
      </c>
      <c r="AU53" s="7">
        <v>0.42260464066440084</v>
      </c>
      <c r="AV53" s="7">
        <v>0.42260464066440084</v>
      </c>
      <c r="AW53" s="7">
        <v>0.5645996540114675</v>
      </c>
      <c r="AX53" s="7">
        <v>0.38936279139690599</v>
      </c>
      <c r="AY53" s="7">
        <v>0.29448558295184091</v>
      </c>
      <c r="AZ53" s="7">
        <v>0.32531499636145655</v>
      </c>
      <c r="BA53" s="7">
        <v>0</v>
      </c>
      <c r="BB53" s="7">
        <v>0</v>
      </c>
    </row>
    <row r="54" spans="1:54" x14ac:dyDescent="0.25">
      <c r="A54" s="7">
        <v>0</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0</v>
      </c>
      <c r="AM54" s="7">
        <v>0</v>
      </c>
      <c r="AN54" s="7">
        <v>0</v>
      </c>
      <c r="AO54" s="7">
        <v>0</v>
      </c>
      <c r="AP54" s="7">
        <v>0</v>
      </c>
      <c r="AQ54" s="7">
        <v>0.80493567703090674</v>
      </c>
      <c r="AR54" s="7">
        <v>0.71311060333277876</v>
      </c>
      <c r="AS54" s="7">
        <v>0.56568212715571686</v>
      </c>
      <c r="AT54" s="7">
        <v>0.63559083789874915</v>
      </c>
      <c r="AU54" s="7">
        <v>0.44041728124566282</v>
      </c>
      <c r="AV54" s="7">
        <v>0.27811830033110629</v>
      </c>
      <c r="AW54" s="7">
        <v>0.38328366344340248</v>
      </c>
      <c r="AX54" s="7">
        <v>0.22983268726599038</v>
      </c>
      <c r="AY54" s="7">
        <v>6.8107740437356568E-2</v>
      </c>
      <c r="AZ54" s="7">
        <v>0.32924715394675763</v>
      </c>
      <c r="BA54" s="7">
        <v>0</v>
      </c>
      <c r="BB54" s="7">
        <v>0</v>
      </c>
    </row>
    <row r="55" spans="1:54" x14ac:dyDescent="0.25">
      <c r="A55" s="7">
        <v>0</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0</v>
      </c>
      <c r="AM55" s="7">
        <v>0</v>
      </c>
      <c r="AN55" s="7">
        <v>0</v>
      </c>
      <c r="AO55" s="7">
        <v>0</v>
      </c>
      <c r="AP55" s="7">
        <v>0</v>
      </c>
      <c r="AQ55" s="7">
        <v>0.53288719757733016</v>
      </c>
      <c r="AR55" s="7">
        <v>0.57848715636274672</v>
      </c>
      <c r="AS55" s="7">
        <v>0.44678038434035106</v>
      </c>
      <c r="AT55" s="7">
        <v>0.40593638400794374</v>
      </c>
      <c r="AU55" s="7">
        <v>0.29124177983621236</v>
      </c>
      <c r="AV55" s="7">
        <v>0.36643064565636285</v>
      </c>
      <c r="AW55" s="7">
        <v>0.32820807569517774</v>
      </c>
      <c r="AX55" s="7">
        <v>0.36643064565636285</v>
      </c>
      <c r="AY55" s="7">
        <v>0.22109690534667847</v>
      </c>
      <c r="AZ55" s="7">
        <v>0.22109690534667847</v>
      </c>
      <c r="BA55" s="7">
        <v>0</v>
      </c>
      <c r="BB55" s="7">
        <v>0</v>
      </c>
    </row>
    <row r="56" spans="1:54" x14ac:dyDescent="0.25">
      <c r="A56" s="7">
        <v>0</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7">
        <v>0</v>
      </c>
      <c r="AA56" s="7">
        <v>0</v>
      </c>
      <c r="AB56" s="7">
        <v>0</v>
      </c>
      <c r="AC56" s="7">
        <v>0</v>
      </c>
      <c r="AD56" s="7">
        <v>0</v>
      </c>
      <c r="AE56" s="7">
        <v>0</v>
      </c>
      <c r="AF56" s="7">
        <v>0</v>
      </c>
      <c r="AG56" s="7">
        <v>0</v>
      </c>
      <c r="AH56" s="7">
        <v>0</v>
      </c>
      <c r="AI56" s="7">
        <v>0</v>
      </c>
      <c r="AJ56" s="7">
        <v>0</v>
      </c>
      <c r="AK56" s="7">
        <v>0</v>
      </c>
      <c r="AL56" s="7">
        <v>0</v>
      </c>
      <c r="AM56" s="7">
        <v>0</v>
      </c>
      <c r="AN56" s="7">
        <v>0</v>
      </c>
      <c r="AO56" s="7">
        <v>0</v>
      </c>
      <c r="AP56" s="7">
        <v>0</v>
      </c>
      <c r="AQ56" s="7">
        <v>0.46519803441694396</v>
      </c>
      <c r="AR56" s="7">
        <v>0.40992523817207482</v>
      </c>
      <c r="AS56" s="7">
        <v>0.40992523817207482</v>
      </c>
      <c r="AT56" s="7">
        <v>0.30757165899875583</v>
      </c>
      <c r="AU56" s="7">
        <v>0.17298585478975181</v>
      </c>
      <c r="AV56" s="7">
        <v>0.40992523817207482</v>
      </c>
      <c r="AW56" s="7">
        <v>0.52362723426351909</v>
      </c>
      <c r="AX56" s="7">
        <v>9.6949212525559214E-2</v>
      </c>
      <c r="AY56" s="7">
        <v>9.6949212525559214E-2</v>
      </c>
      <c r="AZ56" s="7">
        <v>9.6949212525559214E-2</v>
      </c>
      <c r="BA56" s="7">
        <v>0</v>
      </c>
      <c r="BB56" s="7">
        <v>0</v>
      </c>
    </row>
    <row r="57" spans="1:54" x14ac:dyDescent="0.25">
      <c r="A57" s="7">
        <v>0</v>
      </c>
      <c r="B57" s="7">
        <v>0</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v>0</v>
      </c>
      <c r="AQ57" s="7">
        <v>0.70838725844606731</v>
      </c>
      <c r="AR57" s="7">
        <v>0.70838725844606731</v>
      </c>
      <c r="AS57" s="7">
        <v>0.77155560233236731</v>
      </c>
      <c r="AT57" s="7">
        <v>0.70838725844606731</v>
      </c>
      <c r="AU57" s="7">
        <v>0.45127557242622895</v>
      </c>
      <c r="AV57" s="7">
        <v>0.45127557242622895</v>
      </c>
      <c r="AW57" s="7">
        <v>0.49777879873365105</v>
      </c>
      <c r="AX57" s="7">
        <v>0.45127557242622895</v>
      </c>
      <c r="AY57" s="7">
        <v>0.17197943764633261</v>
      </c>
      <c r="AZ57" s="7">
        <v>0.49777879873365105</v>
      </c>
      <c r="BA57" s="7">
        <v>0</v>
      </c>
      <c r="BB57" s="7">
        <v>0</v>
      </c>
    </row>
    <row r="58" spans="1:54" x14ac:dyDescent="0.25">
      <c r="A58" s="7">
        <v>0</v>
      </c>
      <c r="B58" s="7">
        <v>0</v>
      </c>
      <c r="C58" s="7">
        <v>0</v>
      </c>
      <c r="D58" s="7">
        <v>0</v>
      </c>
      <c r="E58" s="7">
        <v>0</v>
      </c>
      <c r="F58" s="7">
        <v>0</v>
      </c>
      <c r="G58" s="7">
        <v>0</v>
      </c>
      <c r="H58" s="7">
        <v>0</v>
      </c>
      <c r="I58" s="7">
        <v>0</v>
      </c>
      <c r="J58" s="7">
        <v>0</v>
      </c>
      <c r="K58" s="7">
        <v>0</v>
      </c>
      <c r="L58" s="7">
        <v>0</v>
      </c>
      <c r="M58" s="7">
        <v>0</v>
      </c>
      <c r="N58" s="7">
        <v>0</v>
      </c>
      <c r="O58" s="7">
        <v>0</v>
      </c>
      <c r="P58" s="7">
        <v>0</v>
      </c>
      <c r="Q58" s="7">
        <v>0</v>
      </c>
      <c r="R58" s="7">
        <v>0</v>
      </c>
      <c r="S58" s="7">
        <v>0</v>
      </c>
      <c r="T58" s="7">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v>0</v>
      </c>
      <c r="AQ58" s="7">
        <v>0.44899675896302949</v>
      </c>
      <c r="AR58" s="7">
        <v>0.51910886619314756</v>
      </c>
      <c r="AS58" s="7">
        <v>0.44899675896302949</v>
      </c>
      <c r="AT58" s="7">
        <v>0.38380373254115385</v>
      </c>
      <c r="AU58" s="7">
        <v>0.38380373254115385</v>
      </c>
      <c r="AV58" s="7">
        <v>0.44899675896302949</v>
      </c>
      <c r="AW58" s="7">
        <v>0.44899675896302949</v>
      </c>
      <c r="AX58" s="7">
        <v>0.21266672951930787</v>
      </c>
      <c r="AY58" s="7">
        <v>0.11824110336688087</v>
      </c>
      <c r="AZ58" s="7">
        <v>7.7871546291043647E-2</v>
      </c>
      <c r="BA58" s="7">
        <v>0</v>
      </c>
      <c r="BB58" s="7">
        <v>0</v>
      </c>
    </row>
    <row r="59" spans="1:54" x14ac:dyDescent="0.25">
      <c r="A59" s="7">
        <v>0</v>
      </c>
      <c r="B59" s="7">
        <v>0</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0</v>
      </c>
      <c r="AM59" s="7">
        <v>0</v>
      </c>
      <c r="AN59" s="7">
        <v>0</v>
      </c>
      <c r="AO59" s="7">
        <v>0</v>
      </c>
      <c r="AP59" s="7">
        <v>0</v>
      </c>
      <c r="AQ59" s="7">
        <v>0</v>
      </c>
      <c r="AR59" s="7">
        <v>0</v>
      </c>
      <c r="AS59" s="7">
        <v>0.62687975268413876</v>
      </c>
      <c r="AT59" s="7">
        <v>0.67370697604328722</v>
      </c>
      <c r="AU59" s="7">
        <v>0.53748642189456408</v>
      </c>
      <c r="AV59" s="7">
        <v>0.47350576064677607</v>
      </c>
      <c r="AW59" s="7">
        <v>0.55936522008630885</v>
      </c>
      <c r="AX59" s="7">
        <v>0.47350576064677607</v>
      </c>
      <c r="AY59" s="7">
        <v>0.49456825543663019</v>
      </c>
      <c r="AZ59" s="7">
        <v>0.39172199759890747</v>
      </c>
      <c r="BA59" s="7">
        <v>0.29078117788106495</v>
      </c>
      <c r="BB59" s="7">
        <v>0.22975169629928738</v>
      </c>
    </row>
    <row r="60" spans="1:54" x14ac:dyDescent="0.25">
      <c r="A60" s="7">
        <v>0</v>
      </c>
      <c r="B60" s="7">
        <v>0</v>
      </c>
      <c r="C60" s="7">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0</v>
      </c>
      <c r="Y60" s="7">
        <v>0</v>
      </c>
      <c r="Z60" s="7">
        <v>0</v>
      </c>
      <c r="AA60" s="7">
        <v>0</v>
      </c>
      <c r="AB60" s="7">
        <v>0</v>
      </c>
      <c r="AC60" s="7">
        <v>0</v>
      </c>
      <c r="AD60" s="7">
        <v>0</v>
      </c>
      <c r="AE60" s="7">
        <v>0</v>
      </c>
      <c r="AF60" s="7">
        <v>0</v>
      </c>
      <c r="AG60" s="7">
        <v>0</v>
      </c>
      <c r="AH60" s="7">
        <v>0</v>
      </c>
      <c r="AI60" s="7">
        <v>0</v>
      </c>
      <c r="AJ60" s="7">
        <v>0</v>
      </c>
      <c r="AK60" s="7">
        <v>0</v>
      </c>
      <c r="AL60" s="7">
        <v>0</v>
      </c>
      <c r="AM60" s="7">
        <v>0</v>
      </c>
      <c r="AN60" s="7">
        <v>0</v>
      </c>
      <c r="AO60" s="7">
        <v>0</v>
      </c>
      <c r="AP60" s="7">
        <v>0</v>
      </c>
      <c r="AQ60" s="7">
        <v>0</v>
      </c>
      <c r="AR60" s="7">
        <v>0</v>
      </c>
      <c r="AS60" s="7">
        <v>0.70838725844606731</v>
      </c>
      <c r="AT60" s="7">
        <v>0.70838725844606731</v>
      </c>
      <c r="AU60" s="7">
        <v>0.5462963763378772</v>
      </c>
      <c r="AV60" s="7">
        <v>0.40657666882564625</v>
      </c>
      <c r="AW60" s="7">
        <v>0.40657666882564625</v>
      </c>
      <c r="AX60" s="7">
        <v>0.40657666882564625</v>
      </c>
      <c r="AY60" s="7">
        <v>0.59715421692212889</v>
      </c>
      <c r="AZ60" s="7">
        <v>0.49777879873365105</v>
      </c>
      <c r="BA60" s="7">
        <v>0.2719578495607915</v>
      </c>
      <c r="BB60" s="7">
        <v>0.50895412829204201</v>
      </c>
    </row>
    <row r="61" spans="1:54" x14ac:dyDescent="0.25">
      <c r="A61" s="7">
        <v>0</v>
      </c>
      <c r="B61" s="7">
        <v>0</v>
      </c>
      <c r="C61" s="7">
        <v>0</v>
      </c>
      <c r="D61" s="7">
        <v>0</v>
      </c>
      <c r="E61" s="7">
        <v>0</v>
      </c>
      <c r="F61" s="7">
        <v>0</v>
      </c>
      <c r="G61" s="7">
        <v>0</v>
      </c>
      <c r="H61" s="7">
        <v>0</v>
      </c>
      <c r="I61" s="7">
        <v>0</v>
      </c>
      <c r="J61" s="7">
        <v>0</v>
      </c>
      <c r="K61" s="7">
        <v>0</v>
      </c>
      <c r="L61" s="7">
        <v>0</v>
      </c>
      <c r="M61" s="7">
        <v>0</v>
      </c>
      <c r="N61" s="7">
        <v>0</v>
      </c>
      <c r="O61" s="7">
        <v>0</v>
      </c>
      <c r="P61" s="7">
        <v>0</v>
      </c>
      <c r="Q61" s="7">
        <v>0</v>
      </c>
      <c r="R61" s="7">
        <v>0</v>
      </c>
      <c r="S61" s="7">
        <v>0</v>
      </c>
      <c r="T61" s="7">
        <v>0</v>
      </c>
      <c r="U61" s="7">
        <v>0</v>
      </c>
      <c r="V61" s="7">
        <v>0</v>
      </c>
      <c r="W61" s="7">
        <v>0</v>
      </c>
      <c r="X61" s="7">
        <v>0</v>
      </c>
      <c r="Y61" s="7">
        <v>0</v>
      </c>
      <c r="Z61" s="7">
        <v>0</v>
      </c>
      <c r="AA61" s="7">
        <v>0</v>
      </c>
      <c r="AB61" s="7">
        <v>0</v>
      </c>
      <c r="AC61" s="7">
        <v>0</v>
      </c>
      <c r="AD61" s="7">
        <v>0</v>
      </c>
      <c r="AE61" s="7">
        <v>0</v>
      </c>
      <c r="AF61" s="7">
        <v>0</v>
      </c>
      <c r="AG61" s="7">
        <v>0</v>
      </c>
      <c r="AH61" s="7">
        <v>0</v>
      </c>
      <c r="AI61" s="7">
        <v>0</v>
      </c>
      <c r="AJ61" s="7">
        <v>0</v>
      </c>
      <c r="AK61" s="7">
        <v>0</v>
      </c>
      <c r="AL61" s="7">
        <v>0</v>
      </c>
      <c r="AM61" s="7">
        <v>0</v>
      </c>
      <c r="AN61" s="7">
        <v>0</v>
      </c>
      <c r="AO61" s="7">
        <v>0</v>
      </c>
      <c r="AP61" s="7">
        <v>0</v>
      </c>
      <c r="AQ61" s="7">
        <v>0</v>
      </c>
      <c r="AR61" s="7">
        <v>0</v>
      </c>
      <c r="AS61" s="7">
        <v>0.358765421002325</v>
      </c>
      <c r="AT61" s="7">
        <v>0.54074187356009951</v>
      </c>
      <c r="AU61" s="7">
        <v>0.358765421002325</v>
      </c>
      <c r="AV61" s="7">
        <v>0.22277809550351213</v>
      </c>
      <c r="AW61" s="7">
        <v>0.358765421002325</v>
      </c>
      <c r="AX61" s="7">
        <v>0.11811724875702523</v>
      </c>
      <c r="AY61" s="7">
        <v>0.54074187356009951</v>
      </c>
      <c r="AZ61" s="7">
        <v>0.22277809550351213</v>
      </c>
      <c r="BA61" s="7">
        <v>0.14663279963467324</v>
      </c>
      <c r="BB61" s="7">
        <v>5.2744950526316947E-2</v>
      </c>
    </row>
    <row r="62" spans="1:54" x14ac:dyDescent="0.25">
      <c r="A62" s="7">
        <v>0</v>
      </c>
      <c r="B62" s="7">
        <v>0</v>
      </c>
      <c r="C62" s="7">
        <v>0</v>
      </c>
      <c r="D62" s="7">
        <v>0</v>
      </c>
      <c r="E62" s="7">
        <v>0</v>
      </c>
      <c r="F62" s="7">
        <v>0</v>
      </c>
      <c r="G62" s="7">
        <v>0</v>
      </c>
      <c r="H62" s="7">
        <v>0</v>
      </c>
      <c r="I62" s="7">
        <v>0</v>
      </c>
      <c r="J62" s="7">
        <v>0</v>
      </c>
      <c r="K62" s="7">
        <v>0</v>
      </c>
      <c r="L62" s="7">
        <v>0</v>
      </c>
      <c r="M62" s="7">
        <v>0</v>
      </c>
      <c r="N62" s="7">
        <v>0</v>
      </c>
      <c r="O62" s="7">
        <v>0</v>
      </c>
      <c r="P62" s="7">
        <v>0</v>
      </c>
      <c r="Q62" s="7">
        <v>0</v>
      </c>
      <c r="R62" s="7">
        <v>0</v>
      </c>
      <c r="S62" s="7">
        <v>0</v>
      </c>
      <c r="T62" s="7">
        <v>0</v>
      </c>
      <c r="U62" s="7">
        <v>0</v>
      </c>
      <c r="V62" s="7">
        <v>0</v>
      </c>
      <c r="W62" s="7">
        <v>0</v>
      </c>
      <c r="X62" s="7">
        <v>0</v>
      </c>
      <c r="Y62" s="7">
        <v>0</v>
      </c>
      <c r="Z62" s="7">
        <v>0</v>
      </c>
      <c r="AA62" s="7">
        <v>0</v>
      </c>
      <c r="AB62" s="7">
        <v>0</v>
      </c>
      <c r="AC62" s="7">
        <v>0</v>
      </c>
      <c r="AD62" s="7">
        <v>0</v>
      </c>
      <c r="AE62" s="7">
        <v>0</v>
      </c>
      <c r="AF62" s="7">
        <v>0</v>
      </c>
      <c r="AG62" s="7">
        <v>0</v>
      </c>
      <c r="AH62" s="7">
        <v>0</v>
      </c>
      <c r="AI62" s="7">
        <v>0</v>
      </c>
      <c r="AJ62" s="7">
        <v>0</v>
      </c>
      <c r="AK62" s="7">
        <v>0</v>
      </c>
      <c r="AL62" s="7">
        <v>0</v>
      </c>
      <c r="AM62" s="7">
        <v>0</v>
      </c>
      <c r="AN62" s="7">
        <v>0</v>
      </c>
      <c r="AO62" s="7">
        <v>0</v>
      </c>
      <c r="AP62" s="7">
        <v>0</v>
      </c>
      <c r="AQ62" s="7">
        <v>0</v>
      </c>
      <c r="AR62" s="7">
        <v>0</v>
      </c>
      <c r="AS62" s="7">
        <v>0.44390453769235849</v>
      </c>
      <c r="AT62" s="7">
        <v>0.69150289218123917</v>
      </c>
      <c r="AU62" s="7">
        <v>0.55498388297180501</v>
      </c>
      <c r="AV62" s="7">
        <v>0.34754714994000269</v>
      </c>
      <c r="AW62" s="7">
        <v>0.34754714994000269</v>
      </c>
      <c r="AX62" s="7">
        <v>0.12155225811982739</v>
      </c>
      <c r="AY62" s="7">
        <v>0.34754714994000269</v>
      </c>
      <c r="AZ62" s="7">
        <v>0.26237807660694523</v>
      </c>
      <c r="BA62" s="7">
        <v>6.6739511177734578E-2</v>
      </c>
      <c r="BB62" s="7">
        <v>0.1870860284473983</v>
      </c>
    </row>
    <row r="63" spans="1:54" x14ac:dyDescent="0.25">
      <c r="A63" s="7">
        <v>0</v>
      </c>
      <c r="B63" s="7">
        <v>0</v>
      </c>
      <c r="C63" s="7">
        <v>0</v>
      </c>
      <c r="D63" s="7">
        <v>0</v>
      </c>
      <c r="E63" s="7">
        <v>0</v>
      </c>
      <c r="F63" s="7">
        <v>0</v>
      </c>
      <c r="G63" s="7">
        <v>0</v>
      </c>
      <c r="H63" s="7">
        <v>0</v>
      </c>
      <c r="I63" s="7">
        <v>0</v>
      </c>
      <c r="J63" s="7">
        <v>0</v>
      </c>
      <c r="K63" s="7">
        <v>0</v>
      </c>
      <c r="L63" s="7">
        <v>0</v>
      </c>
      <c r="M63" s="7">
        <v>0</v>
      </c>
      <c r="N63" s="7">
        <v>0</v>
      </c>
      <c r="O63" s="7">
        <v>0</v>
      </c>
      <c r="P63" s="7">
        <v>0</v>
      </c>
      <c r="Q63" s="7">
        <v>0</v>
      </c>
      <c r="R63" s="7">
        <v>0</v>
      </c>
      <c r="S63" s="7">
        <v>0</v>
      </c>
      <c r="T63" s="7">
        <v>0</v>
      </c>
      <c r="U63" s="7">
        <v>0</v>
      </c>
      <c r="V63" s="7">
        <v>0</v>
      </c>
      <c r="W63" s="7">
        <v>0</v>
      </c>
      <c r="X63" s="7">
        <v>0</v>
      </c>
      <c r="Y63" s="7">
        <v>0</v>
      </c>
      <c r="Z63" s="7">
        <v>0</v>
      </c>
      <c r="AA63" s="7">
        <v>0</v>
      </c>
      <c r="AB63" s="7">
        <v>0</v>
      </c>
      <c r="AC63" s="7">
        <v>0</v>
      </c>
      <c r="AD63" s="7">
        <v>0</v>
      </c>
      <c r="AE63" s="7">
        <v>0</v>
      </c>
      <c r="AF63" s="7">
        <v>0</v>
      </c>
      <c r="AG63" s="7">
        <v>0</v>
      </c>
      <c r="AH63" s="7">
        <v>0</v>
      </c>
      <c r="AI63" s="7">
        <v>0</v>
      </c>
      <c r="AJ63" s="7">
        <v>0</v>
      </c>
      <c r="AK63" s="7">
        <v>0</v>
      </c>
      <c r="AL63" s="7">
        <v>0</v>
      </c>
      <c r="AM63" s="7">
        <v>0</v>
      </c>
      <c r="AN63" s="7">
        <v>0</v>
      </c>
      <c r="AO63" s="7">
        <v>0</v>
      </c>
      <c r="AP63" s="7">
        <v>0</v>
      </c>
      <c r="AQ63" s="7">
        <v>0</v>
      </c>
      <c r="AR63" s="7">
        <v>0</v>
      </c>
      <c r="AS63" s="7">
        <v>0.358765421002325</v>
      </c>
      <c r="AT63" s="7">
        <v>0.358765421002325</v>
      </c>
      <c r="AU63" s="7">
        <v>0.358765421002325</v>
      </c>
      <c r="AV63" s="7">
        <v>0.22277809550351213</v>
      </c>
      <c r="AW63" s="7">
        <v>0.358765421002325</v>
      </c>
      <c r="AX63" s="7">
        <v>0.11811724875702523</v>
      </c>
      <c r="AY63" s="7">
        <v>0.358765421002325</v>
      </c>
      <c r="AZ63" s="7">
        <v>0.358765421002325</v>
      </c>
      <c r="BA63" s="7">
        <v>0.11811724875702523</v>
      </c>
      <c r="BB63" s="7">
        <v>0.22277809550351213</v>
      </c>
    </row>
    <row r="64" spans="1:54" x14ac:dyDescent="0.25">
      <c r="A64" s="7">
        <v>0</v>
      </c>
      <c r="B64" s="7">
        <v>0</v>
      </c>
      <c r="C64" s="7">
        <v>0</v>
      </c>
      <c r="D64" s="7">
        <v>0</v>
      </c>
      <c r="E64" s="7">
        <v>0</v>
      </c>
      <c r="F64" s="7">
        <v>0</v>
      </c>
      <c r="G64" s="7">
        <v>0</v>
      </c>
      <c r="H64" s="7">
        <v>0</v>
      </c>
      <c r="I64" s="7">
        <v>0</v>
      </c>
      <c r="J64" s="7">
        <v>0</v>
      </c>
      <c r="K64" s="7">
        <v>0</v>
      </c>
      <c r="L64" s="7">
        <v>0</v>
      </c>
      <c r="M64" s="7">
        <v>0</v>
      </c>
      <c r="N64" s="7">
        <v>0</v>
      </c>
      <c r="O64" s="7">
        <v>0</v>
      </c>
      <c r="P64" s="7">
        <v>0</v>
      </c>
      <c r="Q64" s="7">
        <v>0</v>
      </c>
      <c r="R64" s="7">
        <v>0</v>
      </c>
      <c r="S64" s="7">
        <v>0</v>
      </c>
      <c r="T64" s="7">
        <v>0</v>
      </c>
      <c r="U64" s="7">
        <v>0</v>
      </c>
      <c r="V64" s="7">
        <v>0</v>
      </c>
      <c r="W64" s="7">
        <v>0</v>
      </c>
      <c r="X64" s="7">
        <v>0</v>
      </c>
      <c r="Y64" s="7">
        <v>0</v>
      </c>
      <c r="Z64" s="7">
        <v>0</v>
      </c>
      <c r="AA64" s="7">
        <v>0</v>
      </c>
      <c r="AB64" s="7">
        <v>0</v>
      </c>
      <c r="AC64" s="7">
        <v>0</v>
      </c>
      <c r="AD64" s="7">
        <v>0</v>
      </c>
      <c r="AE64" s="7">
        <v>0</v>
      </c>
      <c r="AF64" s="7">
        <v>0</v>
      </c>
      <c r="AG64" s="7">
        <v>0</v>
      </c>
      <c r="AH64" s="7">
        <v>0</v>
      </c>
      <c r="AI64" s="7">
        <v>0</v>
      </c>
      <c r="AJ64" s="7">
        <v>0</v>
      </c>
      <c r="AK64" s="7">
        <v>0</v>
      </c>
      <c r="AL64" s="7">
        <v>0</v>
      </c>
      <c r="AM64" s="7">
        <v>0</v>
      </c>
      <c r="AN64" s="7">
        <v>0</v>
      </c>
      <c r="AO64" s="7">
        <v>0</v>
      </c>
      <c r="AP64" s="7">
        <v>0</v>
      </c>
      <c r="AQ64" s="7">
        <v>0</v>
      </c>
      <c r="AR64" s="7">
        <v>0</v>
      </c>
      <c r="AS64" s="7">
        <v>0.51750348508266253</v>
      </c>
      <c r="AT64" s="7">
        <v>0.66373288312005707</v>
      </c>
      <c r="AU64" s="7">
        <v>0.29929505620854036</v>
      </c>
      <c r="AV64" s="7">
        <v>0.39990642628368755</v>
      </c>
      <c r="AW64" s="7">
        <v>0.29929505620854036</v>
      </c>
      <c r="AX64" s="7">
        <v>0.21200850677886796</v>
      </c>
      <c r="AY64" s="7">
        <v>0.39990642628368755</v>
      </c>
      <c r="AZ64" s="7">
        <v>0.29929505620854036</v>
      </c>
      <c r="BA64" s="7">
        <v>0.13699566226516668</v>
      </c>
      <c r="BB64" s="7">
        <v>7.4854631419691731E-2</v>
      </c>
    </row>
    <row r="65" spans="1:54" x14ac:dyDescent="0.25">
      <c r="A65" s="7">
        <v>0</v>
      </c>
      <c r="B65" s="7">
        <v>0</v>
      </c>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v>0</v>
      </c>
      <c r="AQ65" s="7">
        <v>0</v>
      </c>
      <c r="AR65" s="7">
        <v>0</v>
      </c>
      <c r="AS65" s="7">
        <v>0.29240177382128663</v>
      </c>
      <c r="AT65" s="7">
        <v>0.29240177382128663</v>
      </c>
      <c r="AU65" s="7">
        <v>9.4299324050245992E-2</v>
      </c>
      <c r="AV65" s="7">
        <v>9.4299324050245992E-2</v>
      </c>
      <c r="AW65" s="7">
        <v>0.29240177382128663</v>
      </c>
      <c r="AX65" s="7">
        <v>0.29240177382128663</v>
      </c>
      <c r="AY65" s="7">
        <v>0.29240177382128663</v>
      </c>
      <c r="AZ65" s="7">
        <v>0.29240177382128663</v>
      </c>
      <c r="BA65" s="7">
        <v>9.4299324050245992E-2</v>
      </c>
      <c r="BB65" s="7">
        <v>9.4299324050245992E-2</v>
      </c>
    </row>
    <row r="66" spans="1:54" x14ac:dyDescent="0.25">
      <c r="A66" s="7">
        <v>0</v>
      </c>
      <c r="B66" s="7">
        <v>0</v>
      </c>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0</v>
      </c>
      <c r="AW66" s="7">
        <v>0</v>
      </c>
      <c r="AX66" s="7">
        <v>0</v>
      </c>
      <c r="AY66" s="7">
        <v>0</v>
      </c>
      <c r="AZ66" s="7">
        <v>0</v>
      </c>
      <c r="BA66" s="7">
        <v>0</v>
      </c>
      <c r="BB66" s="7">
        <v>0</v>
      </c>
    </row>
    <row r="69" spans="1:54" x14ac:dyDescent="0.25">
      <c r="A69" t="s">
        <v>248</v>
      </c>
    </row>
    <row r="70" spans="1:54" x14ac:dyDescent="0.25">
      <c r="A70">
        <v>0</v>
      </c>
      <c r="B70">
        <v>0</v>
      </c>
      <c r="C70">
        <v>0</v>
      </c>
      <c r="D70">
        <v>0</v>
      </c>
      <c r="E70">
        <v>0</v>
      </c>
      <c r="F70">
        <v>0</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row>
    <row r="71" spans="1:54" x14ac:dyDescent="0.25">
      <c r="A71">
        <v>0</v>
      </c>
      <c r="B71">
        <v>0</v>
      </c>
      <c r="C71">
        <v>0</v>
      </c>
      <c r="D71">
        <v>0</v>
      </c>
      <c r="E71">
        <v>0</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0</v>
      </c>
    </row>
    <row r="72" spans="1:54" x14ac:dyDescent="0.25">
      <c r="A72">
        <v>0</v>
      </c>
      <c r="B72">
        <v>0</v>
      </c>
      <c r="C72">
        <v>0</v>
      </c>
      <c r="D72">
        <v>0</v>
      </c>
      <c r="E72">
        <v>0</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row>
    <row r="73" spans="1:54" x14ac:dyDescent="0.25">
      <c r="A73">
        <v>0</v>
      </c>
      <c r="B73">
        <v>0</v>
      </c>
      <c r="C73">
        <v>0</v>
      </c>
      <c r="D73">
        <v>0</v>
      </c>
      <c r="E73">
        <v>0</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row>
    <row r="74" spans="1:54" x14ac:dyDescent="0.25">
      <c r="A74">
        <v>0</v>
      </c>
      <c r="B74">
        <v>0</v>
      </c>
      <c r="C74">
        <v>0</v>
      </c>
      <c r="D74">
        <v>0</v>
      </c>
      <c r="E74">
        <v>0</v>
      </c>
      <c r="F74">
        <v>0</v>
      </c>
      <c r="G74">
        <v>0</v>
      </c>
      <c r="H74">
        <v>0</v>
      </c>
      <c r="I74">
        <v>0</v>
      </c>
      <c r="J74">
        <v>0</v>
      </c>
      <c r="K74">
        <v>0</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0</v>
      </c>
    </row>
    <row r="75" spans="1:54" x14ac:dyDescent="0.25">
      <c r="A75">
        <v>0</v>
      </c>
      <c r="B75">
        <v>0</v>
      </c>
      <c r="C75">
        <v>0</v>
      </c>
      <c r="D75">
        <v>0</v>
      </c>
      <c r="E75">
        <v>0</v>
      </c>
      <c r="F75">
        <v>0</v>
      </c>
      <c r="G75">
        <v>0</v>
      </c>
      <c r="H75">
        <v>0</v>
      </c>
      <c r="I75">
        <v>0</v>
      </c>
      <c r="J75">
        <v>0</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row>
    <row r="76" spans="1:54" x14ac:dyDescent="0.25">
      <c r="A76">
        <v>0</v>
      </c>
      <c r="B76">
        <v>0</v>
      </c>
      <c r="C76">
        <v>0</v>
      </c>
      <c r="D76">
        <v>0</v>
      </c>
      <c r="E76">
        <v>0</v>
      </c>
      <c r="F76">
        <v>0</v>
      </c>
      <c r="G76">
        <v>0</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row>
    <row r="77" spans="1:54" x14ac:dyDescent="0.25">
      <c r="A77">
        <v>0</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0</v>
      </c>
    </row>
    <row r="78" spans="1:54" x14ac:dyDescent="0.25">
      <c r="A78">
        <v>0</v>
      </c>
      <c r="B78">
        <v>0</v>
      </c>
      <c r="C78">
        <v>0</v>
      </c>
      <c r="D78">
        <v>0</v>
      </c>
      <c r="E78">
        <v>0</v>
      </c>
      <c r="F78">
        <v>0</v>
      </c>
      <c r="G78">
        <v>0</v>
      </c>
      <c r="H78">
        <v>0</v>
      </c>
      <c r="I78">
        <v>0</v>
      </c>
      <c r="J78">
        <v>0</v>
      </c>
      <c r="K78">
        <v>0</v>
      </c>
      <c r="L78">
        <v>0</v>
      </c>
      <c r="M78">
        <v>0</v>
      </c>
      <c r="N78">
        <v>0</v>
      </c>
      <c r="O78">
        <v>0.22673526778344621</v>
      </c>
      <c r="P78">
        <v>0.10916855907761114</v>
      </c>
      <c r="Q78">
        <v>0.14647533677799474</v>
      </c>
      <c r="R78">
        <v>0.14783229944375287</v>
      </c>
      <c r="S78">
        <v>0.29707138590911386</v>
      </c>
      <c r="T78">
        <v>0.25174445425704439</v>
      </c>
      <c r="U78">
        <v>0.33279017014792744</v>
      </c>
      <c r="V78">
        <v>0.34984795504277999</v>
      </c>
      <c r="W78">
        <v>4.6504565046993906E-2</v>
      </c>
      <c r="X78">
        <v>0.4244801487869192</v>
      </c>
      <c r="Y78">
        <v>0</v>
      </c>
      <c r="Z78">
        <v>0</v>
      </c>
      <c r="AA78">
        <v>0</v>
      </c>
      <c r="AB78">
        <v>0</v>
      </c>
      <c r="AC78">
        <v>0</v>
      </c>
      <c r="AD78">
        <v>0</v>
      </c>
      <c r="AE78">
        <v>0</v>
      </c>
      <c r="AF78">
        <v>0</v>
      </c>
      <c r="AG78">
        <v>0</v>
      </c>
      <c r="AH78">
        <v>0</v>
      </c>
      <c r="AI78">
        <v>0</v>
      </c>
      <c r="AJ78">
        <v>0</v>
      </c>
      <c r="AK78">
        <v>0</v>
      </c>
      <c r="AL78">
        <v>0</v>
      </c>
      <c r="AM78">
        <v>0</v>
      </c>
      <c r="AN78">
        <v>0</v>
      </c>
      <c r="AO78">
        <v>0</v>
      </c>
      <c r="AP78">
        <v>0</v>
      </c>
      <c r="AQ78">
        <v>0</v>
      </c>
      <c r="AR78">
        <v>0</v>
      </c>
      <c r="AS78">
        <v>0</v>
      </c>
      <c r="AT78">
        <v>0</v>
      </c>
      <c r="AU78">
        <v>0</v>
      </c>
      <c r="AV78">
        <v>0</v>
      </c>
      <c r="AW78">
        <v>0</v>
      </c>
      <c r="AX78">
        <v>0</v>
      </c>
      <c r="AY78">
        <v>0</v>
      </c>
      <c r="AZ78">
        <v>0</v>
      </c>
      <c r="BA78">
        <v>0</v>
      </c>
      <c r="BB78">
        <v>0</v>
      </c>
    </row>
    <row r="79" spans="1:54" x14ac:dyDescent="0.25">
      <c r="A79">
        <v>0</v>
      </c>
      <c r="B79">
        <v>0</v>
      </c>
      <c r="C79">
        <v>0</v>
      </c>
      <c r="D79">
        <v>0</v>
      </c>
      <c r="E79">
        <v>0</v>
      </c>
      <c r="F79">
        <v>0</v>
      </c>
      <c r="G79">
        <v>0</v>
      </c>
      <c r="H79">
        <v>0</v>
      </c>
      <c r="I79">
        <v>0</v>
      </c>
      <c r="J79">
        <v>0</v>
      </c>
      <c r="K79">
        <v>0</v>
      </c>
      <c r="L79">
        <v>0</v>
      </c>
      <c r="M79">
        <v>0</v>
      </c>
      <c r="N79">
        <v>0</v>
      </c>
      <c r="O79">
        <v>0.12793348104991842</v>
      </c>
      <c r="P79">
        <v>2.6135470105952879E-2</v>
      </c>
      <c r="Q79">
        <v>6.5590551328251423E-2</v>
      </c>
      <c r="R79">
        <v>5.5901249419202048E-2</v>
      </c>
      <c r="S79">
        <v>0.2004774408484995</v>
      </c>
      <c r="T79">
        <v>0.1770603240416222</v>
      </c>
      <c r="U79">
        <v>0.20261598531562641</v>
      </c>
      <c r="V79">
        <v>0.26090028377482666</v>
      </c>
      <c r="W79">
        <v>8.5925327423345244E-2</v>
      </c>
      <c r="X79">
        <v>0.38905951054760601</v>
      </c>
      <c r="Y79">
        <v>0</v>
      </c>
      <c r="Z79">
        <v>0</v>
      </c>
      <c r="AA79">
        <v>0</v>
      </c>
      <c r="AB79">
        <v>0</v>
      </c>
      <c r="AC79">
        <v>0</v>
      </c>
      <c r="AD79">
        <v>0</v>
      </c>
      <c r="AE79">
        <v>0</v>
      </c>
      <c r="AF79">
        <v>0</v>
      </c>
      <c r="AG79">
        <v>0</v>
      </c>
      <c r="AH79">
        <v>0</v>
      </c>
      <c r="AI79">
        <v>0</v>
      </c>
      <c r="AJ79">
        <v>0</v>
      </c>
      <c r="AK79">
        <v>0</v>
      </c>
      <c r="AL79">
        <v>0</v>
      </c>
      <c r="AM79">
        <v>0</v>
      </c>
      <c r="AN79">
        <v>0</v>
      </c>
      <c r="AO79">
        <v>0</v>
      </c>
      <c r="AP79">
        <v>0</v>
      </c>
      <c r="AQ79">
        <v>0</v>
      </c>
      <c r="AR79">
        <v>0</v>
      </c>
      <c r="AS79">
        <v>0</v>
      </c>
      <c r="AT79">
        <v>0</v>
      </c>
      <c r="AU79">
        <v>0</v>
      </c>
      <c r="AV79">
        <v>0</v>
      </c>
      <c r="AW79">
        <v>0</v>
      </c>
      <c r="AX79">
        <v>0</v>
      </c>
      <c r="AY79">
        <v>0</v>
      </c>
      <c r="AZ79">
        <v>0</v>
      </c>
      <c r="BA79">
        <v>0</v>
      </c>
      <c r="BB79">
        <v>0</v>
      </c>
    </row>
    <row r="80" spans="1:54" x14ac:dyDescent="0.25">
      <c r="A80">
        <v>0</v>
      </c>
      <c r="B80">
        <v>0</v>
      </c>
      <c r="C80">
        <v>0</v>
      </c>
      <c r="D80">
        <v>0</v>
      </c>
      <c r="E80">
        <v>0</v>
      </c>
      <c r="F80">
        <v>0</v>
      </c>
      <c r="G80">
        <v>0</v>
      </c>
      <c r="H80">
        <v>0</v>
      </c>
      <c r="I80">
        <v>0</v>
      </c>
      <c r="J80">
        <v>0</v>
      </c>
      <c r="K80">
        <v>0</v>
      </c>
      <c r="L80">
        <v>0</v>
      </c>
      <c r="M80">
        <v>0</v>
      </c>
      <c r="N80">
        <v>0</v>
      </c>
      <c r="O80">
        <v>1.4243345209998898E-2</v>
      </c>
      <c r="P80">
        <v>7.0295461265229425E-3</v>
      </c>
      <c r="Q80">
        <v>2.1969552431371969E-2</v>
      </c>
      <c r="R80">
        <v>1.3972183455635528E-2</v>
      </c>
      <c r="S80">
        <v>0.13192565229010467</v>
      </c>
      <c r="T80">
        <v>0.14834501967658498</v>
      </c>
      <c r="U80">
        <v>0.22168533120556622</v>
      </c>
      <c r="V80">
        <v>0.14834501967658498</v>
      </c>
      <c r="W80">
        <v>4.9291734552158573E-2</v>
      </c>
      <c r="X80">
        <v>0.35198182445256121</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row>
    <row r="81" spans="1:54" x14ac:dyDescent="0.25">
      <c r="A81">
        <v>0</v>
      </c>
      <c r="B81">
        <v>0</v>
      </c>
      <c r="C81">
        <v>0</v>
      </c>
      <c r="D81">
        <v>0</v>
      </c>
      <c r="E81">
        <v>0</v>
      </c>
      <c r="F81">
        <v>0</v>
      </c>
      <c r="G81">
        <v>0</v>
      </c>
      <c r="H81">
        <v>0</v>
      </c>
      <c r="I81">
        <v>0</v>
      </c>
      <c r="J81">
        <v>0</v>
      </c>
      <c r="K81">
        <v>0</v>
      </c>
      <c r="L81">
        <v>0</v>
      </c>
      <c r="M81">
        <v>0</v>
      </c>
      <c r="N81">
        <v>0</v>
      </c>
      <c r="O81">
        <v>0</v>
      </c>
      <c r="P81">
        <v>0</v>
      </c>
      <c r="Q81">
        <v>4.3990776023323075E-2</v>
      </c>
      <c r="R81">
        <v>3.1578351410838923E-2</v>
      </c>
      <c r="S81">
        <v>0.14832595307900776</v>
      </c>
      <c r="T81">
        <v>0.15624676012776217</v>
      </c>
      <c r="U81">
        <v>0.15171793119367583</v>
      </c>
      <c r="V81">
        <v>0.19385465091379017</v>
      </c>
      <c r="W81">
        <v>0.11688014358337573</v>
      </c>
      <c r="X81">
        <v>0.3087257706309976</v>
      </c>
      <c r="Y81">
        <v>0.11684029213377012</v>
      </c>
      <c r="Z81">
        <v>0.16947935108947676</v>
      </c>
      <c r="AA81">
        <v>0</v>
      </c>
      <c r="AB81">
        <v>0</v>
      </c>
      <c r="AC81">
        <v>0</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row>
    <row r="82" spans="1:54" x14ac:dyDescent="0.25">
      <c r="A82">
        <v>0</v>
      </c>
      <c r="B82">
        <v>0</v>
      </c>
      <c r="C82">
        <v>0</v>
      </c>
      <c r="D82">
        <v>0</v>
      </c>
      <c r="E82">
        <v>0</v>
      </c>
      <c r="F82">
        <v>0</v>
      </c>
      <c r="G82">
        <v>0</v>
      </c>
      <c r="H82">
        <v>0</v>
      </c>
      <c r="I82">
        <v>0</v>
      </c>
      <c r="J82">
        <v>0</v>
      </c>
      <c r="K82">
        <v>0</v>
      </c>
      <c r="L82">
        <v>0</v>
      </c>
      <c r="M82">
        <v>0</v>
      </c>
      <c r="N82">
        <v>0</v>
      </c>
      <c r="O82">
        <v>0</v>
      </c>
      <c r="P82">
        <v>0</v>
      </c>
      <c r="Q82">
        <v>3.2218012479601377E-2</v>
      </c>
      <c r="R82">
        <v>3.2218012479601377E-2</v>
      </c>
      <c r="S82">
        <v>9.4453039515683623E-2</v>
      </c>
      <c r="T82">
        <v>6.5674729319138092E-2</v>
      </c>
      <c r="U82">
        <v>0.1245799106444998</v>
      </c>
      <c r="V82">
        <v>0.14004789043900856</v>
      </c>
      <c r="W82">
        <v>5.1950828043412278E-2</v>
      </c>
      <c r="X82">
        <v>0.17166440315748699</v>
      </c>
      <c r="Y82">
        <v>0.13102397618441519</v>
      </c>
      <c r="Z82">
        <v>0.14645958456737884</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BB82">
        <v>0</v>
      </c>
    </row>
    <row r="83" spans="1:54" x14ac:dyDescent="0.25">
      <c r="A83">
        <v>0</v>
      </c>
      <c r="B83">
        <v>0</v>
      </c>
      <c r="C83">
        <v>0</v>
      </c>
      <c r="D83">
        <v>0</v>
      </c>
      <c r="E83">
        <v>0</v>
      </c>
      <c r="F83">
        <v>0</v>
      </c>
      <c r="G83">
        <v>0</v>
      </c>
      <c r="H83">
        <v>0</v>
      </c>
      <c r="I83">
        <v>0</v>
      </c>
      <c r="J83">
        <v>0</v>
      </c>
      <c r="K83">
        <v>0</v>
      </c>
      <c r="L83">
        <v>0</v>
      </c>
      <c r="M83">
        <v>0</v>
      </c>
      <c r="N83">
        <v>0</v>
      </c>
      <c r="O83">
        <v>0</v>
      </c>
      <c r="P83">
        <v>0</v>
      </c>
      <c r="Q83">
        <v>1.3125072270497209E-2</v>
      </c>
      <c r="R83">
        <v>1.3125072270497209E-2</v>
      </c>
      <c r="S83">
        <v>9.4223739655824201E-2</v>
      </c>
      <c r="T83">
        <v>7.7118076305184968E-2</v>
      </c>
      <c r="U83">
        <v>6.9641883479987343E-2</v>
      </c>
      <c r="V83">
        <v>0.18224328894684638</v>
      </c>
      <c r="W83">
        <v>1.0786651332694006E-2</v>
      </c>
      <c r="X83">
        <v>0.14863123476972073</v>
      </c>
      <c r="Y83">
        <v>0.16703261811045933</v>
      </c>
      <c r="Z83">
        <v>0.18413494592794533</v>
      </c>
      <c r="AA83">
        <v>0</v>
      </c>
      <c r="AB83">
        <v>0</v>
      </c>
      <c r="AC83">
        <v>0</v>
      </c>
      <c r="AD83">
        <v>0</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v>0</v>
      </c>
      <c r="BB83">
        <v>0</v>
      </c>
    </row>
    <row r="84" spans="1:54" x14ac:dyDescent="0.25">
      <c r="A84">
        <v>0</v>
      </c>
      <c r="B84">
        <v>0</v>
      </c>
      <c r="C84">
        <v>0</v>
      </c>
      <c r="D84">
        <v>0</v>
      </c>
      <c r="E84">
        <v>0</v>
      </c>
      <c r="F84">
        <v>0</v>
      </c>
      <c r="G84">
        <v>0</v>
      </c>
      <c r="H84">
        <v>0</v>
      </c>
      <c r="I84">
        <v>0</v>
      </c>
      <c r="J84">
        <v>0</v>
      </c>
      <c r="K84">
        <v>0</v>
      </c>
      <c r="L84">
        <v>0</v>
      </c>
      <c r="M84">
        <v>0</v>
      </c>
      <c r="N84">
        <v>0</v>
      </c>
      <c r="O84">
        <v>0</v>
      </c>
      <c r="P84">
        <v>0</v>
      </c>
      <c r="Q84">
        <v>0</v>
      </c>
      <c r="R84">
        <v>0</v>
      </c>
      <c r="S84">
        <v>0</v>
      </c>
      <c r="T84">
        <v>0.17365484143746346</v>
      </c>
      <c r="U84">
        <v>6.7032687907824573E-2</v>
      </c>
      <c r="V84">
        <v>0.18419462957806965</v>
      </c>
      <c r="W84">
        <v>1.824523078024945E-2</v>
      </c>
      <c r="X84">
        <v>0.15268322088183495</v>
      </c>
      <c r="Y84">
        <v>0.20714066018060406</v>
      </c>
      <c r="Z84">
        <v>0.1645518275954394</v>
      </c>
      <c r="AA84">
        <v>0.29236367512487194</v>
      </c>
      <c r="AB84">
        <v>0.24396776304097889</v>
      </c>
      <c r="AC84">
        <v>0.27848745237254535</v>
      </c>
      <c r="AD84">
        <v>0</v>
      </c>
      <c r="AE84">
        <v>0</v>
      </c>
      <c r="AF84">
        <v>0</v>
      </c>
      <c r="AG84">
        <v>0</v>
      </c>
      <c r="AH84">
        <v>0</v>
      </c>
      <c r="AI84">
        <v>0</v>
      </c>
      <c r="AJ84">
        <v>0</v>
      </c>
      <c r="AK84">
        <v>0</v>
      </c>
      <c r="AL84">
        <v>0</v>
      </c>
      <c r="AM84">
        <v>0</v>
      </c>
      <c r="AN84">
        <v>0</v>
      </c>
      <c r="AO84">
        <v>0</v>
      </c>
      <c r="AP84">
        <v>0</v>
      </c>
      <c r="AQ84">
        <v>0</v>
      </c>
      <c r="AR84">
        <v>0</v>
      </c>
      <c r="AS84">
        <v>0</v>
      </c>
      <c r="AT84">
        <v>0</v>
      </c>
      <c r="AU84">
        <v>0</v>
      </c>
      <c r="AV84">
        <v>0</v>
      </c>
      <c r="AW84">
        <v>0</v>
      </c>
      <c r="AX84">
        <v>0</v>
      </c>
      <c r="AY84">
        <v>0</v>
      </c>
      <c r="AZ84">
        <v>0</v>
      </c>
      <c r="BA84">
        <v>0</v>
      </c>
      <c r="BB84">
        <v>0</v>
      </c>
    </row>
    <row r="85" spans="1:54" x14ac:dyDescent="0.25">
      <c r="A85">
        <v>0</v>
      </c>
      <c r="B85">
        <v>0</v>
      </c>
      <c r="C85">
        <v>0</v>
      </c>
      <c r="D85">
        <v>0</v>
      </c>
      <c r="E85">
        <v>0</v>
      </c>
      <c r="F85">
        <v>0</v>
      </c>
      <c r="G85">
        <v>0</v>
      </c>
      <c r="H85">
        <v>0</v>
      </c>
      <c r="I85">
        <v>0</v>
      </c>
      <c r="J85">
        <v>0</v>
      </c>
      <c r="K85">
        <v>0</v>
      </c>
      <c r="L85">
        <v>0</v>
      </c>
      <c r="M85">
        <v>0</v>
      </c>
      <c r="N85">
        <v>0</v>
      </c>
      <c r="O85">
        <v>0</v>
      </c>
      <c r="P85">
        <v>0</v>
      </c>
      <c r="Q85">
        <v>0</v>
      </c>
      <c r="R85">
        <v>0</v>
      </c>
      <c r="S85">
        <v>0</v>
      </c>
      <c r="T85">
        <v>0.16815833039847594</v>
      </c>
      <c r="U85">
        <v>5.0594872351443276E-2</v>
      </c>
      <c r="V85">
        <v>9.4064830725221316E-2</v>
      </c>
      <c r="W85">
        <v>2.2808601047017013E-2</v>
      </c>
      <c r="X85">
        <v>0.10710653175199247</v>
      </c>
      <c r="Y85">
        <v>0.15303029165856219</v>
      </c>
      <c r="Z85">
        <v>0.12601998186649266</v>
      </c>
      <c r="AA85">
        <v>0.1946626645375924</v>
      </c>
      <c r="AB85">
        <v>0.18764039229752805</v>
      </c>
      <c r="AC85">
        <v>0.20171603344480027</v>
      </c>
      <c r="AD85">
        <v>0</v>
      </c>
      <c r="AE85">
        <v>0</v>
      </c>
      <c r="AF85">
        <v>0</v>
      </c>
      <c r="AG85">
        <v>0</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0</v>
      </c>
    </row>
    <row r="86" spans="1:54" x14ac:dyDescent="0.25">
      <c r="A86">
        <v>0</v>
      </c>
      <c r="B86">
        <v>0</v>
      </c>
      <c r="C86">
        <v>0</v>
      </c>
      <c r="D86">
        <v>0</v>
      </c>
      <c r="E86">
        <v>0</v>
      </c>
      <c r="F86">
        <v>0</v>
      </c>
      <c r="G86">
        <v>0</v>
      </c>
      <c r="H86">
        <v>0</v>
      </c>
      <c r="I86">
        <v>0</v>
      </c>
      <c r="J86">
        <v>0</v>
      </c>
      <c r="K86">
        <v>0</v>
      </c>
      <c r="L86">
        <v>0</v>
      </c>
      <c r="M86">
        <v>0</v>
      </c>
      <c r="N86">
        <v>0</v>
      </c>
      <c r="O86">
        <v>0</v>
      </c>
      <c r="P86">
        <v>0</v>
      </c>
      <c r="Q86">
        <v>0</v>
      </c>
      <c r="R86">
        <v>0</v>
      </c>
      <c r="S86">
        <v>0</v>
      </c>
      <c r="T86">
        <v>0.1052087312241955</v>
      </c>
      <c r="U86">
        <v>3.1439524607605074E-2</v>
      </c>
      <c r="V86">
        <v>0.14657911735113394</v>
      </c>
      <c r="W86">
        <v>4.1541678641315097E-3</v>
      </c>
      <c r="X86">
        <v>9.3924358090391791E-2</v>
      </c>
      <c r="Y86">
        <v>0.11413392042083736</v>
      </c>
      <c r="Z86">
        <v>0.10265496275130392</v>
      </c>
      <c r="AA86">
        <v>0.26613861011928952</v>
      </c>
      <c r="AB86">
        <v>0.15954602378119698</v>
      </c>
      <c r="AC86">
        <v>0.23862617332435265</v>
      </c>
      <c r="AD86">
        <v>0</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row>
    <row r="87" spans="1:54" x14ac:dyDescent="0.25">
      <c r="A87">
        <v>0</v>
      </c>
      <c r="B87">
        <v>0</v>
      </c>
      <c r="C87">
        <v>0</v>
      </c>
      <c r="D87">
        <v>0</v>
      </c>
      <c r="E87">
        <v>0</v>
      </c>
      <c r="F87">
        <v>0</v>
      </c>
      <c r="G87">
        <v>0</v>
      </c>
      <c r="H87">
        <v>0</v>
      </c>
      <c r="I87">
        <v>0</v>
      </c>
      <c r="J87">
        <v>0</v>
      </c>
      <c r="K87">
        <v>0</v>
      </c>
      <c r="L87">
        <v>0</v>
      </c>
      <c r="M87">
        <v>0</v>
      </c>
      <c r="N87">
        <v>0</v>
      </c>
      <c r="O87">
        <v>0</v>
      </c>
      <c r="P87">
        <v>0</v>
      </c>
      <c r="Q87">
        <v>0</v>
      </c>
      <c r="R87">
        <v>0</v>
      </c>
      <c r="S87">
        <v>0</v>
      </c>
      <c r="T87">
        <v>0</v>
      </c>
      <c r="U87">
        <v>0</v>
      </c>
      <c r="V87">
        <v>0</v>
      </c>
      <c r="W87">
        <v>0</v>
      </c>
      <c r="X87">
        <v>0</v>
      </c>
      <c r="Y87">
        <v>0.13481960779277968</v>
      </c>
      <c r="Z87">
        <v>0.14984315993934216</v>
      </c>
      <c r="AA87">
        <v>0.31265393243276618</v>
      </c>
      <c r="AB87">
        <v>0.18570881336413581</v>
      </c>
      <c r="AC87">
        <v>0.26539743025533236</v>
      </c>
      <c r="AD87">
        <v>0.2898275437555502</v>
      </c>
      <c r="AE87">
        <v>0.21510668815876266</v>
      </c>
      <c r="AF87">
        <v>0.3110811821641275</v>
      </c>
      <c r="AG87">
        <v>0.27144336364106847</v>
      </c>
      <c r="AH87">
        <v>0.34446191200431064</v>
      </c>
      <c r="AI87">
        <v>0</v>
      </c>
      <c r="AJ87">
        <v>0</v>
      </c>
      <c r="AK87">
        <v>0</v>
      </c>
      <c r="AL87">
        <v>0</v>
      </c>
      <c r="AM87">
        <v>0</v>
      </c>
      <c r="AN87">
        <v>0</v>
      </c>
      <c r="AO87">
        <v>0</v>
      </c>
      <c r="AP87">
        <v>0</v>
      </c>
      <c r="AQ87">
        <v>0</v>
      </c>
      <c r="AR87">
        <v>0</v>
      </c>
      <c r="AS87">
        <v>0</v>
      </c>
      <c r="AT87">
        <v>0</v>
      </c>
      <c r="AU87">
        <v>0</v>
      </c>
      <c r="AV87">
        <v>0</v>
      </c>
      <c r="AW87">
        <v>0</v>
      </c>
      <c r="AX87">
        <v>0</v>
      </c>
      <c r="AY87">
        <v>0</v>
      </c>
      <c r="AZ87">
        <v>0</v>
      </c>
      <c r="BA87">
        <v>0</v>
      </c>
      <c r="BB87">
        <v>0</v>
      </c>
    </row>
    <row r="88" spans="1:54" x14ac:dyDescent="0.25">
      <c r="A88">
        <v>0</v>
      </c>
      <c r="B88">
        <v>0</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9.6534026281815177E-2</v>
      </c>
      <c r="Z88">
        <v>0.12562826731519894</v>
      </c>
      <c r="AA88">
        <v>0.2861351916913919</v>
      </c>
      <c r="AB88">
        <v>0.16890498607101079</v>
      </c>
      <c r="AC88">
        <v>0.25825965217553337</v>
      </c>
      <c r="AD88">
        <v>0.24870648211905211</v>
      </c>
      <c r="AE88">
        <v>0.16542442797065982</v>
      </c>
      <c r="AF88">
        <v>0.29947619578202689</v>
      </c>
      <c r="AG88">
        <v>0.25010947483946877</v>
      </c>
      <c r="AH88">
        <v>0.2895636580883445</v>
      </c>
      <c r="AI88">
        <v>0</v>
      </c>
      <c r="AJ88">
        <v>0</v>
      </c>
      <c r="AK88">
        <v>0</v>
      </c>
      <c r="AL88">
        <v>0</v>
      </c>
      <c r="AM88">
        <v>0</v>
      </c>
      <c r="AN88">
        <v>0</v>
      </c>
      <c r="AO88">
        <v>0</v>
      </c>
      <c r="AP88">
        <v>0</v>
      </c>
      <c r="AQ88">
        <v>0</v>
      </c>
      <c r="AR88">
        <v>0</v>
      </c>
      <c r="AS88">
        <v>0</v>
      </c>
      <c r="AT88">
        <v>0</v>
      </c>
      <c r="AU88">
        <v>0</v>
      </c>
      <c r="AV88">
        <v>0</v>
      </c>
      <c r="AW88">
        <v>0</v>
      </c>
      <c r="AX88">
        <v>0</v>
      </c>
      <c r="AY88">
        <v>0</v>
      </c>
      <c r="AZ88">
        <v>0</v>
      </c>
      <c r="BA88">
        <v>0</v>
      </c>
      <c r="BB88">
        <v>0</v>
      </c>
    </row>
    <row r="89" spans="1:54" x14ac:dyDescent="0.25">
      <c r="A89">
        <v>0</v>
      </c>
      <c r="B89">
        <v>0</v>
      </c>
      <c r="C89">
        <v>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7.2983347233873119E-2</v>
      </c>
      <c r="Z89">
        <v>0.128414141223818</v>
      </c>
      <c r="AA89">
        <v>0.18999311141655117</v>
      </c>
      <c r="AB89">
        <v>0.13911462408222453</v>
      </c>
      <c r="AC89">
        <v>0.20107133000888688</v>
      </c>
      <c r="AD89">
        <v>0.28240751387547602</v>
      </c>
      <c r="AE89">
        <v>0.15843079935002646</v>
      </c>
      <c r="AF89">
        <v>0.20649593005431233</v>
      </c>
      <c r="AG89">
        <v>0.20649593005431233</v>
      </c>
      <c r="AH89">
        <v>0.27856283909099178</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row>
    <row r="90" spans="1:54" x14ac:dyDescent="0.25">
      <c r="A90">
        <v>0</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5.2674307230696604E-2</v>
      </c>
      <c r="Z90">
        <v>0.11825631425104688</v>
      </c>
      <c r="AA90">
        <v>0.17735863184464518</v>
      </c>
      <c r="AB90">
        <v>8.8253994300332095E-2</v>
      </c>
      <c r="AC90">
        <v>0.19732598576244142</v>
      </c>
      <c r="AD90">
        <v>0.15889761782365386</v>
      </c>
      <c r="AE90">
        <v>8.2224749881126491E-2</v>
      </c>
      <c r="AF90">
        <v>0.17735863184464518</v>
      </c>
      <c r="AG90">
        <v>0.21077439970244893</v>
      </c>
      <c r="AH90">
        <v>0.21244496535364754</v>
      </c>
      <c r="AI90">
        <v>0</v>
      </c>
      <c r="AJ90">
        <v>0</v>
      </c>
      <c r="AK90">
        <v>0</v>
      </c>
      <c r="AL90">
        <v>0</v>
      </c>
      <c r="AM90">
        <v>0</v>
      </c>
      <c r="AN90">
        <v>0</v>
      </c>
      <c r="AO90">
        <v>0</v>
      </c>
      <c r="AP90">
        <v>0</v>
      </c>
      <c r="AQ90">
        <v>0</v>
      </c>
      <c r="AR90">
        <v>0</v>
      </c>
      <c r="AS90">
        <v>0</v>
      </c>
      <c r="AT90">
        <v>0</v>
      </c>
      <c r="AU90">
        <v>0</v>
      </c>
      <c r="AV90">
        <v>0</v>
      </c>
      <c r="AW90">
        <v>0</v>
      </c>
      <c r="AX90">
        <v>0</v>
      </c>
      <c r="AY90">
        <v>0</v>
      </c>
      <c r="AZ90">
        <v>0</v>
      </c>
      <c r="BA90">
        <v>0</v>
      </c>
      <c r="BB90">
        <v>0</v>
      </c>
    </row>
    <row r="91" spans="1:54" x14ac:dyDescent="0.25">
      <c r="A91">
        <v>0</v>
      </c>
      <c r="B91">
        <v>0</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3.1204724829340218E-3</v>
      </c>
      <c r="Z91">
        <v>0.12203709403838237</v>
      </c>
      <c r="AA91">
        <v>0.11181968467910086</v>
      </c>
      <c r="AB91">
        <v>7.2557537855603482E-2</v>
      </c>
      <c r="AC91">
        <v>0.14945375185664056</v>
      </c>
      <c r="AD91">
        <v>0.12893649509758176</v>
      </c>
      <c r="AE91">
        <v>6.1602096558434183E-2</v>
      </c>
      <c r="AF91">
        <v>0.11885908640498521</v>
      </c>
      <c r="AG91">
        <v>0.21347463110876741</v>
      </c>
      <c r="AH91">
        <v>0.13913721049893168</v>
      </c>
      <c r="AI91">
        <v>0</v>
      </c>
      <c r="AJ91">
        <v>0</v>
      </c>
      <c r="AK91">
        <v>0</v>
      </c>
      <c r="AL91">
        <v>0</v>
      </c>
      <c r="AM91">
        <v>0</v>
      </c>
      <c r="AN91">
        <v>0</v>
      </c>
      <c r="AO91">
        <v>0</v>
      </c>
      <c r="AP91">
        <v>0</v>
      </c>
      <c r="AQ91">
        <v>0</v>
      </c>
      <c r="AR91">
        <v>0</v>
      </c>
      <c r="AS91">
        <v>0</v>
      </c>
      <c r="AT91">
        <v>0</v>
      </c>
      <c r="AU91">
        <v>0</v>
      </c>
      <c r="AV91">
        <v>0</v>
      </c>
      <c r="AW91">
        <v>0</v>
      </c>
      <c r="AX91">
        <v>0</v>
      </c>
      <c r="AY91">
        <v>0</v>
      </c>
      <c r="AZ91">
        <v>0</v>
      </c>
      <c r="BA91">
        <v>0</v>
      </c>
      <c r="BB91">
        <v>0</v>
      </c>
    </row>
    <row r="92" spans="1:54" x14ac:dyDescent="0.25">
      <c r="A92">
        <v>0</v>
      </c>
      <c r="B92">
        <v>0</v>
      </c>
      <c r="C92">
        <v>0</v>
      </c>
      <c r="D92">
        <v>0</v>
      </c>
      <c r="E92">
        <v>0</v>
      </c>
      <c r="F92">
        <v>0</v>
      </c>
      <c r="G92">
        <v>0</v>
      </c>
      <c r="H92">
        <v>0</v>
      </c>
      <c r="I92">
        <v>0</v>
      </c>
      <c r="J92">
        <v>0</v>
      </c>
      <c r="K92">
        <v>0</v>
      </c>
      <c r="L92">
        <v>0</v>
      </c>
      <c r="M92">
        <v>0</v>
      </c>
      <c r="N92">
        <v>0</v>
      </c>
      <c r="O92">
        <v>0</v>
      </c>
      <c r="P92">
        <v>0</v>
      </c>
      <c r="Q92">
        <v>0</v>
      </c>
      <c r="R92">
        <v>0</v>
      </c>
      <c r="S92">
        <v>0</v>
      </c>
      <c r="T92">
        <v>0</v>
      </c>
      <c r="U92">
        <v>0</v>
      </c>
      <c r="V92">
        <v>0</v>
      </c>
      <c r="W92">
        <v>0</v>
      </c>
      <c r="X92">
        <v>0</v>
      </c>
      <c r="Y92">
        <v>0</v>
      </c>
      <c r="Z92">
        <v>0</v>
      </c>
      <c r="AA92">
        <v>0</v>
      </c>
      <c r="AB92">
        <v>0</v>
      </c>
      <c r="AC92">
        <v>9.7692812581742339E-2</v>
      </c>
      <c r="AD92">
        <v>0.12197032882957326</v>
      </c>
      <c r="AE92">
        <v>9.9463370601673984E-2</v>
      </c>
      <c r="AF92">
        <v>0.19265321883312558</v>
      </c>
      <c r="AG92">
        <v>0.12520967467207789</v>
      </c>
      <c r="AH92">
        <v>0.14312034290052433</v>
      </c>
      <c r="AI92">
        <v>0.16107557360147973</v>
      </c>
      <c r="AJ92">
        <v>0.18807126611741531</v>
      </c>
      <c r="AK92">
        <v>0.17454090342662965</v>
      </c>
      <c r="AL92">
        <v>0.24103915636528006</v>
      </c>
      <c r="AM92">
        <v>0</v>
      </c>
      <c r="AN92">
        <v>0</v>
      </c>
      <c r="AO92">
        <v>0</v>
      </c>
      <c r="AP92">
        <v>0</v>
      </c>
      <c r="AQ92">
        <v>0</v>
      </c>
      <c r="AR92">
        <v>0</v>
      </c>
      <c r="AS92">
        <v>0</v>
      </c>
      <c r="AT92">
        <v>0</v>
      </c>
      <c r="AU92">
        <v>0</v>
      </c>
      <c r="AV92">
        <v>0</v>
      </c>
      <c r="AW92">
        <v>0</v>
      </c>
      <c r="AX92">
        <v>0</v>
      </c>
      <c r="AY92">
        <v>0</v>
      </c>
      <c r="AZ92">
        <v>0</v>
      </c>
      <c r="BA92">
        <v>0</v>
      </c>
      <c r="BB92">
        <v>0</v>
      </c>
    </row>
    <row r="93" spans="1:54" x14ac:dyDescent="0.25">
      <c r="A93">
        <v>0</v>
      </c>
      <c r="B93">
        <v>0</v>
      </c>
      <c r="C93">
        <v>0</v>
      </c>
      <c r="D93">
        <v>0</v>
      </c>
      <c r="E93">
        <v>0</v>
      </c>
      <c r="F93">
        <v>0</v>
      </c>
      <c r="G93">
        <v>0</v>
      </c>
      <c r="H93">
        <v>0</v>
      </c>
      <c r="I93">
        <v>0</v>
      </c>
      <c r="J93">
        <v>0</v>
      </c>
      <c r="K93">
        <v>0</v>
      </c>
      <c r="L93">
        <v>0</v>
      </c>
      <c r="M93">
        <v>0</v>
      </c>
      <c r="N93">
        <v>0</v>
      </c>
      <c r="O93">
        <v>0</v>
      </c>
      <c r="P93">
        <v>0</v>
      </c>
      <c r="Q93">
        <v>0</v>
      </c>
      <c r="R93">
        <v>0</v>
      </c>
      <c r="S93">
        <v>0</v>
      </c>
      <c r="T93">
        <v>0</v>
      </c>
      <c r="U93">
        <v>0</v>
      </c>
      <c r="V93">
        <v>0</v>
      </c>
      <c r="W93">
        <v>0</v>
      </c>
      <c r="X93">
        <v>0</v>
      </c>
      <c r="Y93">
        <v>0</v>
      </c>
      <c r="Z93">
        <v>0</v>
      </c>
      <c r="AA93">
        <v>0</v>
      </c>
      <c r="AB93">
        <v>0</v>
      </c>
      <c r="AC93">
        <v>0.14422004527445043</v>
      </c>
      <c r="AD93">
        <v>0.14150790556605908</v>
      </c>
      <c r="AE93">
        <v>0.11575233003812468</v>
      </c>
      <c r="AF93">
        <v>0.17616621114555886</v>
      </c>
      <c r="AG93">
        <v>0.14635323892712493</v>
      </c>
      <c r="AH93">
        <v>0.17356777587729266</v>
      </c>
      <c r="AI93">
        <v>0.1610464731727459</v>
      </c>
      <c r="AJ93">
        <v>0.21898604433253088</v>
      </c>
      <c r="AK93">
        <v>0.20829468260335227</v>
      </c>
      <c r="AL93">
        <v>0.27264577310685434</v>
      </c>
      <c r="AM93">
        <v>0</v>
      </c>
      <c r="AN93">
        <v>0</v>
      </c>
      <c r="AO93">
        <v>0</v>
      </c>
      <c r="AP93">
        <v>0</v>
      </c>
      <c r="AQ93">
        <v>0</v>
      </c>
      <c r="AR93">
        <v>0</v>
      </c>
      <c r="AS93">
        <v>0</v>
      </c>
      <c r="AT93">
        <v>0</v>
      </c>
      <c r="AU93">
        <v>0</v>
      </c>
      <c r="AV93">
        <v>0</v>
      </c>
      <c r="AW93">
        <v>0</v>
      </c>
      <c r="AX93">
        <v>0</v>
      </c>
      <c r="AY93">
        <v>0</v>
      </c>
      <c r="AZ93">
        <v>0</v>
      </c>
      <c r="BA93">
        <v>0</v>
      </c>
      <c r="BB93">
        <v>0</v>
      </c>
    </row>
    <row r="94" spans="1:54" x14ac:dyDescent="0.25">
      <c r="A94">
        <v>0</v>
      </c>
      <c r="B94">
        <v>0</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0.13452145112380953</v>
      </c>
      <c r="AD94">
        <v>0.12048606933924355</v>
      </c>
      <c r="AE94">
        <v>0.10261722197047962</v>
      </c>
      <c r="AF94">
        <v>0.13855142967442702</v>
      </c>
      <c r="AG94">
        <v>0.12048606933924355</v>
      </c>
      <c r="AH94">
        <v>0.15882152582524189</v>
      </c>
      <c r="AI94">
        <v>0.18423724709270872</v>
      </c>
      <c r="AJ94">
        <v>0.19260409058645611</v>
      </c>
      <c r="AK94">
        <v>0.21835197085290914</v>
      </c>
      <c r="AL94">
        <v>0.25727534567375931</v>
      </c>
      <c r="AM94">
        <v>0</v>
      </c>
      <c r="AN94">
        <v>0</v>
      </c>
      <c r="AO94">
        <v>0</v>
      </c>
      <c r="AP94">
        <v>0</v>
      </c>
      <c r="AQ94">
        <v>0</v>
      </c>
      <c r="AR94">
        <v>0</v>
      </c>
      <c r="AS94">
        <v>0</v>
      </c>
      <c r="AT94">
        <v>0</v>
      </c>
      <c r="AU94">
        <v>0</v>
      </c>
      <c r="AV94">
        <v>0</v>
      </c>
      <c r="AW94">
        <v>0</v>
      </c>
      <c r="AX94">
        <v>0</v>
      </c>
      <c r="AY94">
        <v>0</v>
      </c>
      <c r="AZ94">
        <v>0</v>
      </c>
      <c r="BA94">
        <v>0</v>
      </c>
      <c r="BB94">
        <v>0</v>
      </c>
    </row>
    <row r="95" spans="1:54" x14ac:dyDescent="0.25">
      <c r="A95">
        <v>0</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8.1742858099333904E-2</v>
      </c>
      <c r="AD95">
        <v>5.1427504354434161E-2</v>
      </c>
      <c r="AE95">
        <v>5.8095092158655715E-2</v>
      </c>
      <c r="AF95">
        <v>7.5141780624972232E-2</v>
      </c>
      <c r="AG95">
        <v>8.9098422076527517E-2</v>
      </c>
      <c r="AH95">
        <v>0.12493628546333002</v>
      </c>
      <c r="AI95">
        <v>0.1339472209228012</v>
      </c>
      <c r="AJ95">
        <v>0.1302435543348881</v>
      </c>
      <c r="AK95">
        <v>0.17148493168015544</v>
      </c>
      <c r="AL95">
        <v>0.22143167870857394</v>
      </c>
      <c r="AM95">
        <v>0</v>
      </c>
      <c r="AN95">
        <v>0</v>
      </c>
      <c r="AO95">
        <v>0</v>
      </c>
      <c r="AP95">
        <v>0</v>
      </c>
      <c r="AQ95">
        <v>0</v>
      </c>
      <c r="AR95">
        <v>0</v>
      </c>
      <c r="AS95">
        <v>0</v>
      </c>
      <c r="AT95">
        <v>0</v>
      </c>
      <c r="AU95">
        <v>0</v>
      </c>
      <c r="AV95">
        <v>0</v>
      </c>
      <c r="AW95">
        <v>0</v>
      </c>
      <c r="AX95">
        <v>0</v>
      </c>
      <c r="AY95">
        <v>0</v>
      </c>
      <c r="AZ95">
        <v>0</v>
      </c>
      <c r="BA95">
        <v>0</v>
      </c>
      <c r="BB95">
        <v>0</v>
      </c>
    </row>
    <row r="96" spans="1:54" x14ac:dyDescent="0.25">
      <c r="A96">
        <v>0</v>
      </c>
      <c r="B96">
        <v>0</v>
      </c>
      <c r="C96">
        <v>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0.11644907793202308</v>
      </c>
      <c r="AD96">
        <v>7.6336903236102427E-2</v>
      </c>
      <c r="AE96">
        <v>1.9904601742005062E-2</v>
      </c>
      <c r="AF96">
        <v>5.9908761048166004E-2</v>
      </c>
      <c r="AG96">
        <v>7.6336903236102427E-2</v>
      </c>
      <c r="AH96">
        <v>8.1928363068358379E-2</v>
      </c>
      <c r="AI96">
        <v>0.14731149699936696</v>
      </c>
      <c r="AJ96">
        <v>0.11139480799618995</v>
      </c>
      <c r="AK96">
        <v>0.16568953743110648</v>
      </c>
      <c r="AL96">
        <v>0.21582621784279588</v>
      </c>
      <c r="AM96">
        <v>0</v>
      </c>
      <c r="AN96">
        <v>0</v>
      </c>
      <c r="AO96">
        <v>0</v>
      </c>
      <c r="AP96">
        <v>0</v>
      </c>
      <c r="AQ96">
        <v>0</v>
      </c>
      <c r="AR96">
        <v>0</v>
      </c>
      <c r="AS96">
        <v>0</v>
      </c>
      <c r="AT96">
        <v>0</v>
      </c>
      <c r="AU96">
        <v>0</v>
      </c>
      <c r="AV96">
        <v>0</v>
      </c>
      <c r="AW96">
        <v>0</v>
      </c>
      <c r="AX96">
        <v>0</v>
      </c>
      <c r="AY96">
        <v>0</v>
      </c>
      <c r="AZ96">
        <v>0</v>
      </c>
      <c r="BA96">
        <v>0</v>
      </c>
      <c r="BB96">
        <v>0</v>
      </c>
    </row>
    <row r="97" spans="1:54" x14ac:dyDescent="0.25">
      <c r="A97">
        <v>0</v>
      </c>
      <c r="B97">
        <v>0</v>
      </c>
      <c r="C97">
        <v>0</v>
      </c>
      <c r="D97">
        <v>0</v>
      </c>
      <c r="E97">
        <v>0</v>
      </c>
      <c r="F97">
        <v>0</v>
      </c>
      <c r="G97">
        <v>0</v>
      </c>
      <c r="H97">
        <v>0</v>
      </c>
      <c r="I97">
        <v>0</v>
      </c>
      <c r="J97">
        <v>0</v>
      </c>
      <c r="K97">
        <v>0</v>
      </c>
      <c r="L97">
        <v>0</v>
      </c>
      <c r="M97">
        <v>0</v>
      </c>
      <c r="N97">
        <v>0</v>
      </c>
      <c r="O97">
        <v>0</v>
      </c>
      <c r="P97">
        <v>0</v>
      </c>
      <c r="Q97">
        <v>0</v>
      </c>
      <c r="R97">
        <v>0</v>
      </c>
      <c r="S97">
        <v>0</v>
      </c>
      <c r="T97">
        <v>0</v>
      </c>
      <c r="U97">
        <v>0</v>
      </c>
      <c r="V97">
        <v>0</v>
      </c>
      <c r="W97">
        <v>0</v>
      </c>
      <c r="X97">
        <v>0</v>
      </c>
      <c r="Y97">
        <v>0</v>
      </c>
      <c r="Z97">
        <v>0</v>
      </c>
      <c r="AA97">
        <v>0</v>
      </c>
      <c r="AB97">
        <v>0</v>
      </c>
      <c r="AC97">
        <v>9.9188406267655238E-2</v>
      </c>
      <c r="AD97">
        <v>4.7546418439211868E-2</v>
      </c>
      <c r="AE97">
        <v>2.1675197891915604E-2</v>
      </c>
      <c r="AF97">
        <v>2.1675197891915604E-2</v>
      </c>
      <c r="AG97">
        <v>6.1670976723435023E-2</v>
      </c>
      <c r="AH97">
        <v>0.11486974621752455</v>
      </c>
      <c r="AI97">
        <v>0.15881420723838757</v>
      </c>
      <c r="AJ97">
        <v>9.6291809090522817E-2</v>
      </c>
      <c r="AK97">
        <v>0.16690639084553527</v>
      </c>
      <c r="AL97">
        <v>0.17505112271698686</v>
      </c>
      <c r="AM97">
        <v>0</v>
      </c>
      <c r="AN97">
        <v>0</v>
      </c>
      <c r="AO97">
        <v>0</v>
      </c>
      <c r="AP97">
        <v>0</v>
      </c>
      <c r="AQ97">
        <v>0</v>
      </c>
      <c r="AR97">
        <v>0</v>
      </c>
      <c r="AS97">
        <v>0</v>
      </c>
      <c r="AT97">
        <v>0</v>
      </c>
      <c r="AU97">
        <v>0</v>
      </c>
      <c r="AV97">
        <v>0</v>
      </c>
      <c r="AW97">
        <v>0</v>
      </c>
      <c r="AX97">
        <v>0</v>
      </c>
      <c r="AY97">
        <v>0</v>
      </c>
      <c r="AZ97">
        <v>0</v>
      </c>
      <c r="BA97">
        <v>0</v>
      </c>
      <c r="BB97">
        <v>0</v>
      </c>
    </row>
    <row r="98" spans="1:54" x14ac:dyDescent="0.25">
      <c r="A98">
        <v>0</v>
      </c>
      <c r="B98">
        <v>0</v>
      </c>
      <c r="C98">
        <v>0</v>
      </c>
      <c r="D98">
        <v>0</v>
      </c>
      <c r="E98">
        <v>0</v>
      </c>
      <c r="F98">
        <v>0</v>
      </c>
      <c r="G98">
        <v>0</v>
      </c>
      <c r="H98">
        <v>0</v>
      </c>
      <c r="I98">
        <v>0</v>
      </c>
      <c r="J98">
        <v>0</v>
      </c>
      <c r="K98">
        <v>0</v>
      </c>
      <c r="L98">
        <v>0</v>
      </c>
      <c r="M98">
        <v>0</v>
      </c>
      <c r="N98">
        <v>0</v>
      </c>
      <c r="O98">
        <v>0</v>
      </c>
      <c r="P98">
        <v>0</v>
      </c>
      <c r="Q98">
        <v>0</v>
      </c>
      <c r="R98">
        <v>0</v>
      </c>
      <c r="S98">
        <v>0</v>
      </c>
      <c r="T98">
        <v>0</v>
      </c>
      <c r="U98">
        <v>0</v>
      </c>
      <c r="V98">
        <v>0</v>
      </c>
      <c r="W98">
        <v>0</v>
      </c>
      <c r="X98">
        <v>0</v>
      </c>
      <c r="Y98">
        <v>0</v>
      </c>
      <c r="Z98">
        <v>0</v>
      </c>
      <c r="AA98">
        <v>0</v>
      </c>
      <c r="AB98">
        <v>0</v>
      </c>
      <c r="AC98">
        <v>0</v>
      </c>
      <c r="AD98">
        <v>0</v>
      </c>
      <c r="AE98">
        <v>0</v>
      </c>
      <c r="AF98">
        <v>0</v>
      </c>
      <c r="AG98">
        <v>0</v>
      </c>
      <c r="AH98">
        <v>0</v>
      </c>
      <c r="AI98">
        <v>0.13149898164982621</v>
      </c>
      <c r="AJ98">
        <v>0.10788065808457892</v>
      </c>
      <c r="AK98">
        <v>0.12408693589689679</v>
      </c>
      <c r="AL98">
        <v>0.19041688036053039</v>
      </c>
      <c r="AM98">
        <v>0.18907331783226478</v>
      </c>
      <c r="AN98">
        <v>0.24328668466697545</v>
      </c>
      <c r="AO98">
        <v>0.17959487676346364</v>
      </c>
      <c r="AP98">
        <v>0.21129803978123163</v>
      </c>
      <c r="AQ98">
        <v>0.20334389236125738</v>
      </c>
      <c r="AR98">
        <v>0.23686790014872594</v>
      </c>
      <c r="AS98">
        <v>0</v>
      </c>
      <c r="AT98">
        <v>0</v>
      </c>
      <c r="AU98">
        <v>0</v>
      </c>
      <c r="AV98">
        <v>0</v>
      </c>
      <c r="AW98">
        <v>0</v>
      </c>
      <c r="AX98">
        <v>0</v>
      </c>
      <c r="AY98">
        <v>0</v>
      </c>
      <c r="AZ98">
        <v>0</v>
      </c>
      <c r="BA98">
        <v>0</v>
      </c>
      <c r="BB98">
        <v>0</v>
      </c>
    </row>
    <row r="99" spans="1:54" x14ac:dyDescent="0.25">
      <c r="A99">
        <v>0</v>
      </c>
      <c r="B99">
        <v>0</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0.13519417678577672</v>
      </c>
      <c r="AJ99">
        <v>9.0862855637036888E-2</v>
      </c>
      <c r="AK99">
        <v>0.11932257146830838</v>
      </c>
      <c r="AL99">
        <v>0.20999997695478689</v>
      </c>
      <c r="AM99">
        <v>0.20841490621445291</v>
      </c>
      <c r="AN99">
        <v>0.23675887607313184</v>
      </c>
      <c r="AO99">
        <v>0.18155695259463456</v>
      </c>
      <c r="AP99">
        <v>0.23034864275284717</v>
      </c>
      <c r="AQ99">
        <v>0.2619943808866112</v>
      </c>
      <c r="AR99">
        <v>0.27165073979417942</v>
      </c>
      <c r="AS99">
        <v>0</v>
      </c>
      <c r="AT99">
        <v>0</v>
      </c>
      <c r="AU99">
        <v>0</v>
      </c>
      <c r="AV99">
        <v>0</v>
      </c>
      <c r="AW99">
        <v>0</v>
      </c>
      <c r="AX99">
        <v>0</v>
      </c>
      <c r="AY99">
        <v>0</v>
      </c>
      <c r="AZ99">
        <v>0</v>
      </c>
      <c r="BA99">
        <v>0</v>
      </c>
      <c r="BB99">
        <v>0</v>
      </c>
    </row>
    <row r="100" spans="1:54" x14ac:dyDescent="0.25">
      <c r="A100">
        <v>0</v>
      </c>
      <c r="B100">
        <v>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0.13593835653561315</v>
      </c>
      <c r="AJ100">
        <v>7.7865431610481095E-2</v>
      </c>
      <c r="AK100">
        <v>0.10986032025162495</v>
      </c>
      <c r="AL100">
        <v>0.18567729302446856</v>
      </c>
      <c r="AM100">
        <v>0.21333344604638893</v>
      </c>
      <c r="AN100">
        <v>0.18744432018754398</v>
      </c>
      <c r="AO100">
        <v>0.1566723341841898</v>
      </c>
      <c r="AP100">
        <v>0.20468088602960521</v>
      </c>
      <c r="AQ100">
        <v>0.24465702615876639</v>
      </c>
      <c r="AR100">
        <v>0.26919407617448909</v>
      </c>
      <c r="AS100">
        <v>0</v>
      </c>
      <c r="AT100">
        <v>0</v>
      </c>
      <c r="AU100">
        <v>0</v>
      </c>
      <c r="AV100">
        <v>0</v>
      </c>
      <c r="AW100">
        <v>0</v>
      </c>
      <c r="AX100">
        <v>0</v>
      </c>
      <c r="AY100">
        <v>0</v>
      </c>
      <c r="AZ100">
        <v>0</v>
      </c>
      <c r="BA100">
        <v>0</v>
      </c>
      <c r="BB100">
        <v>0</v>
      </c>
    </row>
    <row r="101" spans="1:54" x14ac:dyDescent="0.25">
      <c r="A101">
        <v>0</v>
      </c>
      <c r="B101">
        <v>0</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0.13635039279832228</v>
      </c>
      <c r="AJ101">
        <v>6.757670409435701E-2</v>
      </c>
      <c r="AK101">
        <v>7.3121629933745713E-2</v>
      </c>
      <c r="AL101">
        <v>0.21453595269401471</v>
      </c>
      <c r="AM101">
        <v>0.17256525529354083</v>
      </c>
      <c r="AN101">
        <v>0.15123645360909355</v>
      </c>
      <c r="AO101">
        <v>0.14518732683178315</v>
      </c>
      <c r="AP101">
        <v>0.14820927091488456</v>
      </c>
      <c r="AQ101">
        <v>0.25040709263852223</v>
      </c>
      <c r="AR101">
        <v>0.20963294779971586</v>
      </c>
      <c r="AS101">
        <v>0</v>
      </c>
      <c r="AT101">
        <v>0</v>
      </c>
      <c r="AU101">
        <v>0</v>
      </c>
      <c r="AV101">
        <v>0</v>
      </c>
      <c r="AW101">
        <v>0</v>
      </c>
      <c r="AX101">
        <v>0</v>
      </c>
      <c r="AY101">
        <v>0</v>
      </c>
      <c r="AZ101">
        <v>0</v>
      </c>
      <c r="BA101">
        <v>0</v>
      </c>
      <c r="BB101">
        <v>0</v>
      </c>
    </row>
    <row r="102" spans="1:54" x14ac:dyDescent="0.25">
      <c r="A102">
        <v>0</v>
      </c>
      <c r="B102">
        <v>0</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6.8646088266895888E-2</v>
      </c>
      <c r="AJ102">
        <v>5.0227742105140971E-2</v>
      </c>
      <c r="AK102">
        <v>5.9340260295600245E-2</v>
      </c>
      <c r="AL102">
        <v>0.17373060145288988</v>
      </c>
      <c r="AM102">
        <v>0.16105032353392423</v>
      </c>
      <c r="AN102">
        <v>0.16105032353392423</v>
      </c>
      <c r="AO102">
        <v>0.10429215010552217</v>
      </c>
      <c r="AP102">
        <v>0.13491193670338775</v>
      </c>
      <c r="AQ102">
        <v>0.26982271570096161</v>
      </c>
      <c r="AR102">
        <v>0.22013901019970894</v>
      </c>
      <c r="AS102">
        <v>0</v>
      </c>
      <c r="AT102">
        <v>0</v>
      </c>
      <c r="AU102">
        <v>0</v>
      </c>
      <c r="AV102">
        <v>0</v>
      </c>
      <c r="AW102">
        <v>0</v>
      </c>
      <c r="AX102">
        <v>0</v>
      </c>
      <c r="AY102">
        <v>0</v>
      </c>
      <c r="AZ102">
        <v>0</v>
      </c>
      <c r="BA102">
        <v>0</v>
      </c>
      <c r="BB102">
        <v>0</v>
      </c>
    </row>
    <row r="103" spans="1:54" x14ac:dyDescent="0.25">
      <c r="A103">
        <v>0</v>
      </c>
      <c r="B103">
        <v>0</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8.7954665022688672E-2</v>
      </c>
      <c r="AJ103">
        <v>5.2447247492681315E-2</v>
      </c>
      <c r="AK103">
        <v>7.3416629236304209E-2</v>
      </c>
      <c r="AL103">
        <v>0.17334117352071776</v>
      </c>
      <c r="AM103">
        <v>0.11922711657943696</v>
      </c>
      <c r="AN103">
        <v>9.6291809090522817E-2</v>
      </c>
      <c r="AO103">
        <v>0.16690639084553527</v>
      </c>
      <c r="AP103">
        <v>0.13621094103492992</v>
      </c>
      <c r="AQ103">
        <v>0.20811881453831105</v>
      </c>
      <c r="AR103">
        <v>0.17505112271698686</v>
      </c>
      <c r="AS103">
        <v>0</v>
      </c>
      <c r="AT103">
        <v>0</v>
      </c>
      <c r="AU103">
        <v>0</v>
      </c>
      <c r="AV103">
        <v>0</v>
      </c>
      <c r="AW103">
        <v>0</v>
      </c>
      <c r="AX103">
        <v>0</v>
      </c>
      <c r="AY103">
        <v>0</v>
      </c>
      <c r="AZ103">
        <v>0</v>
      </c>
      <c r="BA103">
        <v>0</v>
      </c>
      <c r="BB103">
        <v>0</v>
      </c>
    </row>
    <row r="104" spans="1:54" x14ac:dyDescent="0.25">
      <c r="A104">
        <v>0</v>
      </c>
      <c r="B104">
        <v>0</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0.12882952778856116</v>
      </c>
      <c r="AN104">
        <v>0.17025346124372409</v>
      </c>
      <c r="AO104">
        <v>0.10458319213934442</v>
      </c>
      <c r="AP104">
        <v>6.1776353500116676E-2</v>
      </c>
      <c r="AQ104">
        <v>0.10458319213934442</v>
      </c>
      <c r="AR104">
        <v>0.14939957427191763</v>
      </c>
      <c r="AS104">
        <v>9.9819416620014256E-2</v>
      </c>
      <c r="AT104">
        <v>0.37202006346429117</v>
      </c>
      <c r="AU104">
        <v>0.27139579293481342</v>
      </c>
      <c r="AV104">
        <v>0.29504890936585637</v>
      </c>
      <c r="AW104">
        <v>0</v>
      </c>
      <c r="AX104">
        <v>0</v>
      </c>
      <c r="AY104">
        <v>0</v>
      </c>
      <c r="AZ104">
        <v>0</v>
      </c>
      <c r="BA104">
        <v>0</v>
      </c>
      <c r="BB104">
        <v>0</v>
      </c>
    </row>
    <row r="105" spans="1:54" x14ac:dyDescent="0.25">
      <c r="A105">
        <v>0</v>
      </c>
      <c r="B105">
        <v>0</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0.15992838531730924</v>
      </c>
      <c r="AN105">
        <v>0.17069457595754511</v>
      </c>
      <c r="AO105">
        <v>8.7844953255841518E-2</v>
      </c>
      <c r="AP105">
        <v>0.14386818427727532</v>
      </c>
      <c r="AQ105">
        <v>0.16710082411043614</v>
      </c>
      <c r="AR105">
        <v>0.20506552743160156</v>
      </c>
      <c r="AS105">
        <v>0.18479736184664985</v>
      </c>
      <c r="AT105">
        <v>0.33065586410403602</v>
      </c>
      <c r="AU105">
        <v>0.31526320129614716</v>
      </c>
      <c r="AV105">
        <v>0.32295339477611451</v>
      </c>
      <c r="AW105">
        <v>0</v>
      </c>
      <c r="AX105">
        <v>0</v>
      </c>
      <c r="AY105">
        <v>0</v>
      </c>
      <c r="AZ105">
        <v>0</v>
      </c>
      <c r="BA105">
        <v>0</v>
      </c>
      <c r="BB105">
        <v>0</v>
      </c>
    </row>
    <row r="106" spans="1:54" x14ac:dyDescent="0.25">
      <c r="A106">
        <v>0</v>
      </c>
      <c r="B106">
        <v>0</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0.14756390184706381</v>
      </c>
      <c r="AN106">
        <v>0.13272115563559139</v>
      </c>
      <c r="AO106">
        <v>9.8825782044794974E-2</v>
      </c>
      <c r="AP106">
        <v>0.14259746081672486</v>
      </c>
      <c r="AQ106">
        <v>0.1726567506338561</v>
      </c>
      <c r="AR106">
        <v>0.21360477531578392</v>
      </c>
      <c r="AS106">
        <v>0.20050816945479055</v>
      </c>
      <c r="AT106">
        <v>0.3233259053419677</v>
      </c>
      <c r="AU106">
        <v>0.2745331191812137</v>
      </c>
      <c r="AV106">
        <v>0.29611078188325424</v>
      </c>
      <c r="AW106">
        <v>0</v>
      </c>
      <c r="AX106">
        <v>0</v>
      </c>
      <c r="AY106">
        <v>0</v>
      </c>
      <c r="AZ106">
        <v>0</v>
      </c>
      <c r="BA106">
        <v>0</v>
      </c>
      <c r="BB106">
        <v>0</v>
      </c>
    </row>
    <row r="107" spans="1:54" x14ac:dyDescent="0.25">
      <c r="A107">
        <v>0</v>
      </c>
      <c r="B107">
        <v>0</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0.11260504860360387</v>
      </c>
      <c r="AN107">
        <v>6.046746123806146E-2</v>
      </c>
      <c r="AO107">
        <v>9.7238336789990165E-2</v>
      </c>
      <c r="AP107">
        <v>6.8267259946186321E-2</v>
      </c>
      <c r="AQ107">
        <v>9.8203680049127384E-2</v>
      </c>
      <c r="AR107">
        <v>0.10592419717701029</v>
      </c>
      <c r="AS107">
        <v>0.20589999866269282</v>
      </c>
      <c r="AT107">
        <v>0.31774575375060232</v>
      </c>
      <c r="AU107">
        <v>0.214500953431074</v>
      </c>
      <c r="AV107">
        <v>0.19734686729001161</v>
      </c>
      <c r="AW107">
        <v>0</v>
      </c>
      <c r="AX107">
        <v>0</v>
      </c>
      <c r="AY107">
        <v>0</v>
      </c>
      <c r="AZ107">
        <v>0</v>
      </c>
      <c r="BA107">
        <v>0</v>
      </c>
      <c r="BB107">
        <v>0</v>
      </c>
    </row>
    <row r="108" spans="1:54" x14ac:dyDescent="0.25">
      <c r="A108">
        <v>0</v>
      </c>
      <c r="B108">
        <v>0</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8.6247934048714892E-2</v>
      </c>
      <c r="AN108">
        <v>7.5124629939305687E-2</v>
      </c>
      <c r="AO108">
        <v>8.6247934048714892E-2</v>
      </c>
      <c r="AP108">
        <v>5.3810861841865731E-2</v>
      </c>
      <c r="AQ108">
        <v>7.5124629939305687E-2</v>
      </c>
      <c r="AR108">
        <v>9.7635202015848299E-2</v>
      </c>
      <c r="AS108">
        <v>0.19589964660647419</v>
      </c>
      <c r="AT108">
        <v>0.18304022541810805</v>
      </c>
      <c r="AU108">
        <v>0.26218457699531195</v>
      </c>
      <c r="AV108">
        <v>0.13314278351540509</v>
      </c>
      <c r="AW108">
        <v>0</v>
      </c>
      <c r="AX108">
        <v>0</v>
      </c>
      <c r="AY108">
        <v>0</v>
      </c>
      <c r="AZ108">
        <v>0</v>
      </c>
      <c r="BA108">
        <v>0</v>
      </c>
      <c r="BB108">
        <v>0</v>
      </c>
    </row>
    <row r="109" spans="1:54" x14ac:dyDescent="0.25">
      <c r="A109">
        <v>0</v>
      </c>
      <c r="B109">
        <v>0</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0.19918664683163434</v>
      </c>
      <c r="AN109">
        <v>9.4369776069091915E-2</v>
      </c>
      <c r="AO109">
        <v>6.7492538115963785E-2</v>
      </c>
      <c r="AP109">
        <v>5.4790101853181061E-2</v>
      </c>
      <c r="AQ109">
        <v>9.4369776069091915E-2</v>
      </c>
      <c r="AR109">
        <v>0.13755117555231622</v>
      </c>
      <c r="AS109">
        <v>0.13755117555231622</v>
      </c>
      <c r="AT109">
        <v>0.21519963794746277</v>
      </c>
      <c r="AU109">
        <v>0.167857775196534</v>
      </c>
      <c r="AV109">
        <v>0.21519963794746277</v>
      </c>
      <c r="AW109">
        <v>0</v>
      </c>
      <c r="AX109">
        <v>0</v>
      </c>
      <c r="AY109">
        <v>0</v>
      </c>
      <c r="AZ109">
        <v>0</v>
      </c>
      <c r="BA109">
        <v>0</v>
      </c>
      <c r="BB109">
        <v>0</v>
      </c>
    </row>
    <row r="110" spans="1:54" x14ac:dyDescent="0.25">
      <c r="A110">
        <v>0</v>
      </c>
      <c r="B110">
        <v>0</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3.8852314778061781E-2</v>
      </c>
      <c r="AN110">
        <v>0.1175535711087019</v>
      </c>
      <c r="AO110">
        <v>8.3912399775594504E-2</v>
      </c>
      <c r="AP110">
        <v>3.8852314778061781E-2</v>
      </c>
      <c r="AQ110">
        <v>0.10044114667792947</v>
      </c>
      <c r="AR110">
        <v>0.15328923289415974</v>
      </c>
      <c r="AS110">
        <v>0.19076275200290893</v>
      </c>
      <c r="AT110">
        <v>0.22975169629928738</v>
      </c>
      <c r="AU110">
        <v>0.19076275200290893</v>
      </c>
      <c r="AV110">
        <v>0.15328923289415974</v>
      </c>
      <c r="AW110">
        <v>0</v>
      </c>
      <c r="AX110">
        <v>0</v>
      </c>
      <c r="AY110">
        <v>0</v>
      </c>
      <c r="AZ110">
        <v>0</v>
      </c>
      <c r="BA110">
        <v>0</v>
      </c>
      <c r="BB110">
        <v>0</v>
      </c>
    </row>
    <row r="111" spans="1:54" x14ac:dyDescent="0.25">
      <c r="A111">
        <v>0</v>
      </c>
      <c r="B111">
        <v>0</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c r="AJ111">
        <v>0</v>
      </c>
      <c r="AK111">
        <v>0</v>
      </c>
      <c r="AL111">
        <v>0</v>
      </c>
      <c r="AM111">
        <v>6.1925721333396244E-2</v>
      </c>
      <c r="AN111">
        <v>7.962112085287687E-2</v>
      </c>
      <c r="AO111">
        <v>6.1925721333396244E-2</v>
      </c>
      <c r="AP111">
        <v>7.962112085287687E-2</v>
      </c>
      <c r="AQ111">
        <v>0.13790258441350178</v>
      </c>
      <c r="AR111">
        <v>0.13790258441350178</v>
      </c>
      <c r="AS111">
        <v>0.18013864805205659</v>
      </c>
      <c r="AT111">
        <v>0.22457614358043143</v>
      </c>
      <c r="AU111">
        <v>0.24754237647667354</v>
      </c>
      <c r="AV111">
        <v>0.31921410648154014</v>
      </c>
      <c r="AW111">
        <v>0</v>
      </c>
      <c r="AX111">
        <v>0</v>
      </c>
      <c r="AY111">
        <v>0</v>
      </c>
      <c r="AZ111">
        <v>0</v>
      </c>
      <c r="BA111">
        <v>0</v>
      </c>
      <c r="BB111">
        <v>0</v>
      </c>
    </row>
    <row r="112" spans="1:54" x14ac:dyDescent="0.25">
      <c r="A112">
        <v>0</v>
      </c>
      <c r="B112">
        <v>0</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3.7553496338363301E-2</v>
      </c>
      <c r="AN112">
        <v>3.7553496338363301E-2</v>
      </c>
      <c r="AO112">
        <v>7.7135512001065609E-2</v>
      </c>
      <c r="AP112">
        <v>5.6421696468071603E-2</v>
      </c>
      <c r="AQ112">
        <v>5.6421696468071603E-2</v>
      </c>
      <c r="AR112">
        <v>0.19929862501203455</v>
      </c>
      <c r="AS112">
        <v>0.12279480987235503</v>
      </c>
      <c r="AT112">
        <v>0.22655764882859364</v>
      </c>
      <c r="AU112">
        <v>0.14734518475470115</v>
      </c>
      <c r="AV112">
        <v>0.23524020975289828</v>
      </c>
      <c r="AW112">
        <v>0</v>
      </c>
      <c r="AX112">
        <v>0</v>
      </c>
      <c r="AY112">
        <v>0</v>
      </c>
      <c r="AZ112">
        <v>0</v>
      </c>
      <c r="BA112">
        <v>0</v>
      </c>
      <c r="BB112">
        <v>0</v>
      </c>
    </row>
    <row r="113" spans="1:54" x14ac:dyDescent="0.25">
      <c r="A113">
        <v>0</v>
      </c>
      <c r="B113">
        <v>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9.2963927282995518E-2</v>
      </c>
      <c r="AN113">
        <v>2.8660105126096347E-2</v>
      </c>
      <c r="AO113">
        <v>2.8660105126096347E-2</v>
      </c>
      <c r="AP113">
        <v>2.8660105126096347E-2</v>
      </c>
      <c r="AQ113">
        <v>0.11133694110414694</v>
      </c>
      <c r="AR113">
        <v>0.11133694110414694</v>
      </c>
      <c r="AS113">
        <v>9.2963927282995518E-2</v>
      </c>
      <c r="AT113">
        <v>0.27810762967640956</v>
      </c>
      <c r="AU113">
        <v>0.19088097904634593</v>
      </c>
      <c r="AV113">
        <v>0.11133694110414694</v>
      </c>
      <c r="AW113">
        <v>0</v>
      </c>
      <c r="AX113">
        <v>0</v>
      </c>
      <c r="AY113">
        <v>0</v>
      </c>
      <c r="AZ113">
        <v>0</v>
      </c>
      <c r="BA113">
        <v>0</v>
      </c>
      <c r="BB113">
        <v>0</v>
      </c>
    </row>
    <row r="114" spans="1:54" x14ac:dyDescent="0.25">
      <c r="A114">
        <v>0</v>
      </c>
      <c r="B114">
        <v>0</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8.657146910143465E-2</v>
      </c>
      <c r="AN114">
        <v>5.7333997050032726E-2</v>
      </c>
      <c r="AO114">
        <v>3.2070937185463666E-2</v>
      </c>
      <c r="AP114">
        <v>1.2650894979498051E-3</v>
      </c>
      <c r="AQ114">
        <v>0.19119006072530698</v>
      </c>
      <c r="AR114">
        <v>5.7333997050032726E-2</v>
      </c>
      <c r="AS114">
        <v>0.11893159040572754</v>
      </c>
      <c r="AT114">
        <v>5.7333997050032726E-2</v>
      </c>
      <c r="AU114">
        <v>0.15390920478454118</v>
      </c>
      <c r="AV114">
        <v>0.19119006072530698</v>
      </c>
      <c r="AW114">
        <v>0</v>
      </c>
      <c r="AX114">
        <v>0</v>
      </c>
      <c r="AY114">
        <v>0</v>
      </c>
      <c r="AZ114">
        <v>0</v>
      </c>
      <c r="BA114">
        <v>0</v>
      </c>
      <c r="BB114">
        <v>0</v>
      </c>
    </row>
    <row r="115" spans="1:54" x14ac:dyDescent="0.25">
      <c r="A115">
        <v>0</v>
      </c>
      <c r="B115">
        <v>0</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3.4032881422978722E-2</v>
      </c>
      <c r="AN115">
        <v>7.6691207504810902E-4</v>
      </c>
      <c r="AO115">
        <v>7.425837742259786E-3</v>
      </c>
      <c r="AP115">
        <v>3.4032881422978722E-2</v>
      </c>
      <c r="AQ115">
        <v>3.4032881422978722E-2</v>
      </c>
      <c r="AR115">
        <v>6.9787883666310058E-2</v>
      </c>
      <c r="AS115">
        <v>0.15591660239698579</v>
      </c>
      <c r="AT115">
        <v>0.13299638871081476</v>
      </c>
      <c r="AU115">
        <v>0.20400307445511978</v>
      </c>
      <c r="AV115">
        <v>0.22906623836420126</v>
      </c>
      <c r="AW115">
        <v>0</v>
      </c>
      <c r="AX115">
        <v>0</v>
      </c>
      <c r="AY115">
        <v>0</v>
      </c>
      <c r="AZ115">
        <v>0</v>
      </c>
      <c r="BA115">
        <v>0</v>
      </c>
      <c r="BB115">
        <v>0</v>
      </c>
    </row>
    <row r="116" spans="1:54" x14ac:dyDescent="0.25">
      <c r="A116">
        <v>0</v>
      </c>
      <c r="B116">
        <v>0</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3.7059052463060238E-2</v>
      </c>
      <c r="AR116">
        <v>4.4241109329380468E-2</v>
      </c>
      <c r="AS116">
        <v>5.1644735762830185E-2</v>
      </c>
      <c r="AT116">
        <v>0.11633482391822825</v>
      </c>
      <c r="AU116">
        <v>0.18720077367608945</v>
      </c>
      <c r="AV116">
        <v>0.27171478161238349</v>
      </c>
      <c r="AW116">
        <v>0.14469231001665972</v>
      </c>
      <c r="AX116">
        <v>0.18319575362819651</v>
      </c>
      <c r="AY116">
        <v>0.18319575362819651</v>
      </c>
      <c r="AZ116">
        <v>0.40245607880417422</v>
      </c>
      <c r="BA116">
        <v>0</v>
      </c>
      <c r="BB116">
        <v>0</v>
      </c>
    </row>
    <row r="117" spans="1:54" x14ac:dyDescent="0.25">
      <c r="A117">
        <v>0</v>
      </c>
      <c r="B117">
        <v>0</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v>
      </c>
      <c r="AO117">
        <v>0</v>
      </c>
      <c r="AP117">
        <v>0</v>
      </c>
      <c r="AQ117">
        <v>9.1354048908456442E-2</v>
      </c>
      <c r="AR117">
        <v>7.0592932718090862E-2</v>
      </c>
      <c r="AS117">
        <v>8.3403983169372808E-2</v>
      </c>
      <c r="AT117">
        <v>0.19361076995430637</v>
      </c>
      <c r="AU117">
        <v>0.27756758041405627</v>
      </c>
      <c r="AV117">
        <v>0.30138996376047045</v>
      </c>
      <c r="AW117">
        <v>0.12334159506534026</v>
      </c>
      <c r="AX117">
        <v>0.33160400255543143</v>
      </c>
      <c r="AY117">
        <v>0.22249495984919987</v>
      </c>
      <c r="AZ117">
        <v>0.40321562298434932</v>
      </c>
      <c r="BA117">
        <v>0</v>
      </c>
      <c r="BB117">
        <v>0</v>
      </c>
    </row>
    <row r="118" spans="1:54" x14ac:dyDescent="0.25">
      <c r="A118">
        <v>0</v>
      </c>
      <c r="B118">
        <v>0</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c r="AM118">
        <v>0</v>
      </c>
      <c r="AN118">
        <v>0</v>
      </c>
      <c r="AO118">
        <v>0</v>
      </c>
      <c r="AP118">
        <v>0</v>
      </c>
      <c r="AQ118">
        <v>0.1192118314046231</v>
      </c>
      <c r="AR118">
        <v>6.3308226167694159E-2</v>
      </c>
      <c r="AS118">
        <v>8.4912546128488864E-2</v>
      </c>
      <c r="AT118">
        <v>0.16764069447632868</v>
      </c>
      <c r="AU118">
        <v>0.31221267969354782</v>
      </c>
      <c r="AV118">
        <v>0.13105934585359091</v>
      </c>
      <c r="AW118">
        <v>0.10926026561771762</v>
      </c>
      <c r="AX118">
        <v>0.26218457699531195</v>
      </c>
      <c r="AY118">
        <v>0.13314278351540509</v>
      </c>
      <c r="AZ118">
        <v>0.2220307627219944</v>
      </c>
      <c r="BA118">
        <v>0</v>
      </c>
      <c r="BB118">
        <v>0</v>
      </c>
    </row>
    <row r="119" spans="1:54" x14ac:dyDescent="0.25">
      <c r="A119">
        <v>0</v>
      </c>
      <c r="B119">
        <v>0</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c r="AN119">
        <v>0</v>
      </c>
      <c r="AO119">
        <v>0</v>
      </c>
      <c r="AP119">
        <v>0</v>
      </c>
      <c r="AQ119">
        <v>0.12508918914256895</v>
      </c>
      <c r="AR119">
        <v>0.12508918914256895</v>
      </c>
      <c r="AS119">
        <v>8.5903995331613969E-2</v>
      </c>
      <c r="AT119">
        <v>0.16662497678015309</v>
      </c>
      <c r="AU119">
        <v>0.22490093436633662</v>
      </c>
      <c r="AV119">
        <v>0.22490093436633662</v>
      </c>
      <c r="AW119">
        <v>0.1117354216039439</v>
      </c>
      <c r="AX119">
        <v>0.27045650520283848</v>
      </c>
      <c r="AY119">
        <v>0.19538647738218429</v>
      </c>
      <c r="AZ119">
        <v>0.36576915772592988</v>
      </c>
      <c r="BA119">
        <v>0</v>
      </c>
      <c r="BB119">
        <v>0</v>
      </c>
    </row>
    <row r="120" spans="1:54" x14ac:dyDescent="0.25">
      <c r="A120">
        <v>0</v>
      </c>
      <c r="B120">
        <v>0</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c r="AN120">
        <v>0</v>
      </c>
      <c r="AO120">
        <v>0</v>
      </c>
      <c r="AP120">
        <v>0</v>
      </c>
      <c r="AQ120">
        <v>0.12120329412383524</v>
      </c>
      <c r="AR120">
        <v>6.3720133608385576E-2</v>
      </c>
      <c r="AS120">
        <v>0.13790258441350178</v>
      </c>
      <c r="AT120">
        <v>0.20209981528400278</v>
      </c>
      <c r="AU120">
        <v>0.13790258441350178</v>
      </c>
      <c r="AV120">
        <v>0.13790258441350178</v>
      </c>
      <c r="AW120">
        <v>4.6677660603090254E-2</v>
      </c>
      <c r="AX120">
        <v>0.27935419196684785</v>
      </c>
      <c r="AY120">
        <v>6.3720133608385576E-2</v>
      </c>
      <c r="AZ120">
        <v>0.20822294708659261</v>
      </c>
      <c r="BA120">
        <v>0</v>
      </c>
      <c r="BB120">
        <v>0</v>
      </c>
    </row>
    <row r="121" spans="1:54" x14ac:dyDescent="0.25">
      <c r="A121">
        <v>0</v>
      </c>
      <c r="B121">
        <v>0</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c r="AN121">
        <v>0</v>
      </c>
      <c r="AO121">
        <v>0</v>
      </c>
      <c r="AP121">
        <v>0</v>
      </c>
      <c r="AQ121">
        <v>6.1925721333396244E-2</v>
      </c>
      <c r="AR121">
        <v>9.8265635835449339E-2</v>
      </c>
      <c r="AS121">
        <v>9.8265635835449339E-2</v>
      </c>
      <c r="AT121">
        <v>0.22457614358043143</v>
      </c>
      <c r="AU121">
        <v>9.8265635835449339E-2</v>
      </c>
      <c r="AV121">
        <v>0.15872543637962866</v>
      </c>
      <c r="AW121">
        <v>0.10115053034491284</v>
      </c>
      <c r="AX121">
        <v>0.27935419196684785</v>
      </c>
      <c r="AY121">
        <v>8.1943639765208798E-2</v>
      </c>
      <c r="AZ121">
        <v>0.20822294708659261</v>
      </c>
      <c r="BA121">
        <v>0</v>
      </c>
      <c r="BB121">
        <v>0</v>
      </c>
    </row>
    <row r="122" spans="1:54" x14ac:dyDescent="0.25">
      <c r="A122">
        <v>0</v>
      </c>
      <c r="B122">
        <v>0</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c r="AI122">
        <v>0</v>
      </c>
      <c r="AJ122">
        <v>0</v>
      </c>
      <c r="AK122">
        <v>0</v>
      </c>
      <c r="AL122">
        <v>0</v>
      </c>
      <c r="AM122">
        <v>0</v>
      </c>
      <c r="AN122">
        <v>0</v>
      </c>
      <c r="AO122">
        <v>0</v>
      </c>
      <c r="AP122">
        <v>0</v>
      </c>
      <c r="AQ122">
        <v>8.4639622530018194E-3</v>
      </c>
      <c r="AR122">
        <v>2.1863736829853625E-2</v>
      </c>
      <c r="AS122">
        <v>2.1863736829853625E-2</v>
      </c>
      <c r="AT122">
        <v>0.10298355077261745</v>
      </c>
      <c r="AU122">
        <v>0.15284593960863169</v>
      </c>
      <c r="AV122">
        <v>0.12734011410223034</v>
      </c>
      <c r="AW122">
        <v>3.8894831295438859E-2</v>
      </c>
      <c r="AX122">
        <v>0.10298355077261745</v>
      </c>
      <c r="AY122">
        <v>5.8456082972634493E-2</v>
      </c>
      <c r="AZ122">
        <v>0.15284593960863169</v>
      </c>
      <c r="BA122">
        <v>0</v>
      </c>
      <c r="BB122">
        <v>0</v>
      </c>
    </row>
    <row r="123" spans="1:54" x14ac:dyDescent="0.25">
      <c r="A123">
        <v>0</v>
      </c>
      <c r="B123">
        <v>0</v>
      </c>
      <c r="C123">
        <v>0</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0</v>
      </c>
      <c r="AN123">
        <v>0</v>
      </c>
      <c r="AO123">
        <v>0</v>
      </c>
      <c r="AP123">
        <v>0</v>
      </c>
      <c r="AQ123">
        <v>0</v>
      </c>
      <c r="AR123">
        <v>1.4881743912666338E-3</v>
      </c>
      <c r="AS123">
        <v>3.7985068070626016E-2</v>
      </c>
      <c r="AT123">
        <v>1.4579316840302475E-2</v>
      </c>
      <c r="AU123">
        <v>0.10313551437031998</v>
      </c>
      <c r="AV123">
        <v>0.18443696178394675</v>
      </c>
      <c r="AW123">
        <v>0.14209748311022108</v>
      </c>
      <c r="AX123">
        <v>0.18443696178394675</v>
      </c>
      <c r="AY123">
        <v>0.38328366344340248</v>
      </c>
      <c r="AZ123">
        <v>0.18443696178394675</v>
      </c>
      <c r="BA123">
        <v>0</v>
      </c>
      <c r="BB123">
        <v>0</v>
      </c>
    </row>
    <row r="124" spans="1:54" x14ac:dyDescent="0.25">
      <c r="A124">
        <v>0</v>
      </c>
      <c r="B124">
        <v>0</v>
      </c>
      <c r="C124">
        <v>0</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c r="AI124">
        <v>0</v>
      </c>
      <c r="AJ124">
        <v>0</v>
      </c>
      <c r="AK124">
        <v>0</v>
      </c>
      <c r="AL124">
        <v>0</v>
      </c>
      <c r="AM124">
        <v>0</v>
      </c>
      <c r="AN124">
        <v>0</v>
      </c>
      <c r="AO124">
        <v>0</v>
      </c>
      <c r="AP124">
        <v>0</v>
      </c>
      <c r="AQ124">
        <v>2.6559314986248944E-2</v>
      </c>
      <c r="AR124">
        <v>4.7353626607257115E-2</v>
      </c>
      <c r="AS124">
        <v>7.131861719805499E-2</v>
      </c>
      <c r="AT124">
        <v>7.131861719805499E-2</v>
      </c>
      <c r="AU124">
        <v>0.1563022857091354</v>
      </c>
      <c r="AV124">
        <v>9.7730409474532931E-2</v>
      </c>
      <c r="AW124">
        <v>0.12615208852369153</v>
      </c>
      <c r="AX124">
        <v>7.131861719805499E-2</v>
      </c>
      <c r="AY124">
        <v>2.6559314986248944E-2</v>
      </c>
      <c r="AZ124">
        <v>9.7730409474532931E-2</v>
      </c>
      <c r="BA124">
        <v>0</v>
      </c>
      <c r="BB124">
        <v>0</v>
      </c>
    </row>
    <row r="125" spans="1:54" x14ac:dyDescent="0.25">
      <c r="A125">
        <v>0</v>
      </c>
      <c r="B125">
        <v>0</v>
      </c>
      <c r="C125">
        <v>0</v>
      </c>
      <c r="D125">
        <v>0</v>
      </c>
      <c r="E125">
        <v>0</v>
      </c>
      <c r="F125">
        <v>0</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c r="AN125">
        <v>0</v>
      </c>
      <c r="AO125">
        <v>0</v>
      </c>
      <c r="AP125">
        <v>0</v>
      </c>
      <c r="AQ125">
        <v>3.5785083121574635E-2</v>
      </c>
      <c r="AR125">
        <v>6.4092047717666412E-2</v>
      </c>
      <c r="AS125">
        <v>9.6949212525559214E-2</v>
      </c>
      <c r="AT125">
        <v>0.1334274025061235</v>
      </c>
      <c r="AU125">
        <v>0.26019058289509678</v>
      </c>
      <c r="AV125">
        <v>6.4092047717666412E-2</v>
      </c>
      <c r="AW125">
        <v>1.4055561673694209E-3</v>
      </c>
      <c r="AX125">
        <v>0.26019058289509678</v>
      </c>
      <c r="AY125">
        <v>0.1334274025061235</v>
      </c>
      <c r="AZ125">
        <v>0.17298585478975181</v>
      </c>
      <c r="BA125">
        <v>0</v>
      </c>
      <c r="BB125">
        <v>0</v>
      </c>
    </row>
    <row r="126" spans="1:54" x14ac:dyDescent="0.25">
      <c r="A126">
        <v>0</v>
      </c>
      <c r="B126">
        <v>0</v>
      </c>
      <c r="C126">
        <v>0</v>
      </c>
      <c r="D126">
        <v>0</v>
      </c>
      <c r="E126">
        <v>0</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0</v>
      </c>
      <c r="AJ126">
        <v>0</v>
      </c>
      <c r="AK126">
        <v>0</v>
      </c>
      <c r="AL126">
        <v>0</v>
      </c>
      <c r="AM126">
        <v>0</v>
      </c>
      <c r="AN126">
        <v>0</v>
      </c>
      <c r="AO126">
        <v>0</v>
      </c>
      <c r="AP126">
        <v>0</v>
      </c>
      <c r="AQ126">
        <v>1.120558602415099E-2</v>
      </c>
      <c r="AR126">
        <v>0</v>
      </c>
      <c r="AS126">
        <v>1.1501475265735753E-3</v>
      </c>
      <c r="AT126">
        <v>1.120558602415099E-2</v>
      </c>
      <c r="AU126">
        <v>0.13864652155379775</v>
      </c>
      <c r="AV126">
        <v>0.13864652155379775</v>
      </c>
      <c r="AW126">
        <v>5.1867299312436888E-2</v>
      </c>
      <c r="AX126">
        <v>7.8206260351892598E-2</v>
      </c>
      <c r="AY126">
        <v>0.10728924837039699</v>
      </c>
      <c r="AZ126">
        <v>7.8206260351892598E-2</v>
      </c>
      <c r="BA126">
        <v>0</v>
      </c>
      <c r="BB126">
        <v>0</v>
      </c>
    </row>
    <row r="127" spans="1:54" x14ac:dyDescent="0.25">
      <c r="A127">
        <v>0</v>
      </c>
      <c r="B127">
        <v>0</v>
      </c>
      <c r="C127">
        <v>0</v>
      </c>
      <c r="D127">
        <v>0</v>
      </c>
      <c r="E127">
        <v>0</v>
      </c>
      <c r="F127">
        <v>0</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c r="AH127">
        <v>0</v>
      </c>
      <c r="AI127">
        <v>0</v>
      </c>
      <c r="AJ127">
        <v>0</v>
      </c>
      <c r="AK127">
        <v>0</v>
      </c>
      <c r="AL127">
        <v>0</v>
      </c>
      <c r="AM127">
        <v>0</v>
      </c>
      <c r="AN127">
        <v>0</v>
      </c>
      <c r="AO127">
        <v>0</v>
      </c>
      <c r="AP127">
        <v>0</v>
      </c>
      <c r="AQ127">
        <v>4.3312005105836604E-2</v>
      </c>
      <c r="AR127">
        <v>1.6575913440083606E-2</v>
      </c>
      <c r="AS127">
        <v>4.3312005105836604E-2</v>
      </c>
      <c r="AT127">
        <v>0.11824110336688087</v>
      </c>
      <c r="AU127">
        <v>0.11824110336688087</v>
      </c>
      <c r="AV127">
        <v>4.3312005105836604E-2</v>
      </c>
      <c r="AW127">
        <v>4.3312005105836604E-2</v>
      </c>
      <c r="AX127">
        <v>0.16336432385951327</v>
      </c>
      <c r="AY127">
        <v>7.7871546291043647E-2</v>
      </c>
      <c r="AZ127">
        <v>0.26586134727739674</v>
      </c>
      <c r="BA127">
        <v>0</v>
      </c>
      <c r="BB127">
        <v>0</v>
      </c>
    </row>
    <row r="128" spans="1:54" x14ac:dyDescent="0.25">
      <c r="A128">
        <v>0</v>
      </c>
      <c r="B128">
        <v>0</v>
      </c>
      <c r="C128">
        <v>0</v>
      </c>
      <c r="D128">
        <v>0</v>
      </c>
      <c r="E128">
        <v>0</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0</v>
      </c>
      <c r="AO128">
        <v>0</v>
      </c>
      <c r="AP128">
        <v>0</v>
      </c>
      <c r="AQ128">
        <v>0</v>
      </c>
      <c r="AR128">
        <v>0</v>
      </c>
      <c r="AS128">
        <v>8.9498381849372755E-2</v>
      </c>
      <c r="AT128">
        <v>7.481086039959306E-2</v>
      </c>
      <c r="AU128">
        <v>0.18659628309601239</v>
      </c>
      <c r="AV128">
        <v>0.16953079862802878</v>
      </c>
      <c r="AW128">
        <v>3.4698122121195996E-2</v>
      </c>
      <c r="AX128">
        <v>0.18659628309601239</v>
      </c>
      <c r="AY128">
        <v>8.9498381849372755E-2</v>
      </c>
      <c r="AZ128">
        <v>0.20395973558099922</v>
      </c>
      <c r="BA128">
        <v>0.31176187902234931</v>
      </c>
      <c r="BB128">
        <v>0.17182499248521332</v>
      </c>
    </row>
    <row r="129" spans="1:54" x14ac:dyDescent="0.25">
      <c r="A129">
        <v>0</v>
      </c>
      <c r="B129">
        <v>0</v>
      </c>
      <c r="C129">
        <v>0</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c r="AN129">
        <v>0</v>
      </c>
      <c r="AO129">
        <v>0</v>
      </c>
      <c r="AP129">
        <v>0</v>
      </c>
      <c r="AQ129">
        <v>0</v>
      </c>
      <c r="AR129">
        <v>0</v>
      </c>
      <c r="AS129">
        <v>1.1501475265735753E-3</v>
      </c>
      <c r="AT129">
        <v>1.1501475265735753E-3</v>
      </c>
      <c r="AU129">
        <v>2.9055851128746701E-2</v>
      </c>
      <c r="AV129">
        <v>0.13864652155379775</v>
      </c>
      <c r="AW129">
        <v>5.1867299312436888E-2</v>
      </c>
      <c r="AX129">
        <v>0.13864652155379775</v>
      </c>
      <c r="AY129">
        <v>2.9055851128746701E-2</v>
      </c>
      <c r="AZ129">
        <v>0.10728924837039699</v>
      </c>
      <c r="BA129">
        <v>0.19119006072530698</v>
      </c>
      <c r="BB129">
        <v>3.2070937185463666E-2</v>
      </c>
    </row>
    <row r="130" spans="1:54" x14ac:dyDescent="0.25">
      <c r="A130">
        <v>0</v>
      </c>
      <c r="B130">
        <v>0</v>
      </c>
      <c r="C130">
        <v>0</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c r="AN130">
        <v>0</v>
      </c>
      <c r="AO130">
        <v>0</v>
      </c>
      <c r="AP130">
        <v>0</v>
      </c>
      <c r="AQ130">
        <v>0</v>
      </c>
      <c r="AR130">
        <v>0</v>
      </c>
      <c r="AS130">
        <v>4.2107445144894742E-3</v>
      </c>
      <c r="AT130">
        <v>0</v>
      </c>
      <c r="AU130">
        <v>4.2107445144894742E-3</v>
      </c>
      <c r="AV130">
        <v>4.3271868292741711E-2</v>
      </c>
      <c r="AW130">
        <v>0</v>
      </c>
      <c r="AX130">
        <v>4.3271868292741711E-2</v>
      </c>
      <c r="AY130">
        <v>0</v>
      </c>
      <c r="AZ130">
        <v>4.3271868292741711E-2</v>
      </c>
      <c r="BA130">
        <v>5.2744950526316947E-2</v>
      </c>
      <c r="BB130">
        <v>0.14663279963467324</v>
      </c>
    </row>
    <row r="131" spans="1:54" x14ac:dyDescent="0.25">
      <c r="A131">
        <v>0</v>
      </c>
      <c r="B131">
        <v>0</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c r="AO131">
        <v>0</v>
      </c>
      <c r="AP131">
        <v>0</v>
      </c>
      <c r="AQ131">
        <v>0</v>
      </c>
      <c r="AR131">
        <v>0</v>
      </c>
      <c r="AS131">
        <v>2.5210726326833383E-2</v>
      </c>
      <c r="AT131">
        <v>0</v>
      </c>
      <c r="AU131">
        <v>2.5285785444617882E-3</v>
      </c>
      <c r="AV131">
        <v>6.6739511177734578E-2</v>
      </c>
      <c r="AW131">
        <v>2.5285785444617882E-3</v>
      </c>
      <c r="AX131">
        <v>0.26237807660694523</v>
      </c>
      <c r="AY131">
        <v>6.6739511177734578E-2</v>
      </c>
      <c r="AZ131">
        <v>0.12155225811982739</v>
      </c>
      <c r="BA131">
        <v>0.1870860284473983</v>
      </c>
      <c r="BB131">
        <v>0</v>
      </c>
    </row>
    <row r="132" spans="1:54" x14ac:dyDescent="0.25">
      <c r="A132">
        <v>0</v>
      </c>
      <c r="B132">
        <v>0</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c r="AN132">
        <v>0</v>
      </c>
      <c r="AO132">
        <v>0</v>
      </c>
      <c r="AP132">
        <v>0</v>
      </c>
      <c r="AQ132">
        <v>0</v>
      </c>
      <c r="AR132">
        <v>0</v>
      </c>
      <c r="AS132">
        <v>4.2107445144894742E-3</v>
      </c>
      <c r="AT132">
        <v>4.2107445144894742E-3</v>
      </c>
      <c r="AU132">
        <v>4.2107445144894742E-3</v>
      </c>
      <c r="AV132">
        <v>4.3271868292741711E-2</v>
      </c>
      <c r="AW132">
        <v>0</v>
      </c>
      <c r="AX132">
        <v>0.11811724875702523</v>
      </c>
      <c r="AY132">
        <v>4.2107445144894742E-3</v>
      </c>
      <c r="AZ132">
        <v>4.2107445144894742E-3</v>
      </c>
      <c r="BA132">
        <v>4.3271868292741711E-2</v>
      </c>
      <c r="BB132">
        <v>4.2107445144894742E-3</v>
      </c>
    </row>
    <row r="133" spans="1:54" x14ac:dyDescent="0.25">
      <c r="A133">
        <v>0</v>
      </c>
      <c r="B133">
        <v>0</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c r="AN133">
        <v>0</v>
      </c>
      <c r="AO133">
        <v>0</v>
      </c>
      <c r="AP133">
        <v>0</v>
      </c>
      <c r="AQ133">
        <v>0</v>
      </c>
      <c r="AR133">
        <v>0</v>
      </c>
      <c r="AS133">
        <v>2.8091367465992133E-3</v>
      </c>
      <c r="AT133">
        <v>0</v>
      </c>
      <c r="AU133">
        <v>2.8144973477898183E-2</v>
      </c>
      <c r="AV133">
        <v>2.8144973477898183E-2</v>
      </c>
      <c r="AW133">
        <v>2.8144973477898183E-2</v>
      </c>
      <c r="AX133">
        <v>7.4854631419691731E-2</v>
      </c>
      <c r="AY133">
        <v>2.8144973477898183E-2</v>
      </c>
      <c r="AZ133">
        <v>7.4854631419691731E-2</v>
      </c>
      <c r="BA133">
        <v>7.4854631419691731E-2</v>
      </c>
      <c r="BB133">
        <v>2.8144973477898183E-2</v>
      </c>
    </row>
    <row r="134" spans="1:54" x14ac:dyDescent="0.25">
      <c r="A134">
        <v>0</v>
      </c>
      <c r="B134">
        <v>0</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c r="AO134">
        <v>0</v>
      </c>
      <c r="AP134">
        <v>0</v>
      </c>
      <c r="AQ134">
        <v>0</v>
      </c>
      <c r="AR134">
        <v>0</v>
      </c>
      <c r="AS134">
        <v>0</v>
      </c>
      <c r="AT134">
        <v>0</v>
      </c>
      <c r="AU134">
        <v>0</v>
      </c>
      <c r="AV134">
        <v>0</v>
      </c>
      <c r="AW134">
        <v>0</v>
      </c>
      <c r="AX134">
        <v>0</v>
      </c>
      <c r="AY134">
        <v>0</v>
      </c>
      <c r="AZ134">
        <v>0</v>
      </c>
      <c r="BA134">
        <v>8.4037586596126396E-3</v>
      </c>
      <c r="BB134">
        <v>8.4037586596126396E-3</v>
      </c>
    </row>
    <row r="135" spans="1:54" x14ac:dyDescent="0.25">
      <c r="A135">
        <v>0</v>
      </c>
      <c r="B135">
        <v>0</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c r="AN135">
        <v>0</v>
      </c>
      <c r="AO135">
        <v>0</v>
      </c>
      <c r="AP135">
        <v>0</v>
      </c>
      <c r="AQ135">
        <v>0</v>
      </c>
      <c r="AR135">
        <v>0</v>
      </c>
      <c r="AS135">
        <v>0</v>
      </c>
      <c r="AT135">
        <v>0</v>
      </c>
      <c r="AU135">
        <v>0</v>
      </c>
      <c r="AV135">
        <v>0</v>
      </c>
      <c r="AW135">
        <v>0</v>
      </c>
      <c r="AX135">
        <v>0</v>
      </c>
      <c r="AY135">
        <v>0</v>
      </c>
      <c r="AZ135">
        <v>0</v>
      </c>
      <c r="BA135">
        <v>0</v>
      </c>
      <c r="BB135">
        <v>0</v>
      </c>
    </row>
    <row r="138" spans="1:54" x14ac:dyDescent="0.25">
      <c r="A138" t="s">
        <v>249</v>
      </c>
    </row>
    <row r="139" spans="1:54" x14ac:dyDescent="0.25">
      <c r="A139">
        <v>0</v>
      </c>
      <c r="B139">
        <v>0</v>
      </c>
      <c r="C139">
        <v>0</v>
      </c>
      <c r="D139">
        <v>0</v>
      </c>
      <c r="E139">
        <v>0</v>
      </c>
      <c r="F139">
        <v>0</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0</v>
      </c>
      <c r="AO139">
        <v>0</v>
      </c>
      <c r="AP139">
        <v>0</v>
      </c>
      <c r="AQ139">
        <v>0</v>
      </c>
      <c r="AR139">
        <v>0</v>
      </c>
      <c r="AS139">
        <v>0</v>
      </c>
      <c r="AT139">
        <v>0</v>
      </c>
      <c r="AU139">
        <v>0</v>
      </c>
      <c r="AV139">
        <v>0</v>
      </c>
      <c r="AW139">
        <v>0</v>
      </c>
      <c r="AX139">
        <v>0</v>
      </c>
      <c r="AY139">
        <v>0</v>
      </c>
      <c r="AZ139">
        <v>0</v>
      </c>
      <c r="BA139">
        <v>0</v>
      </c>
      <c r="BB139">
        <v>0</v>
      </c>
    </row>
    <row r="140" spans="1:54" x14ac:dyDescent="0.25">
      <c r="A140">
        <v>0</v>
      </c>
      <c r="B140">
        <v>0</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c r="AL140">
        <v>0</v>
      </c>
      <c r="AM140">
        <v>0</v>
      </c>
      <c r="AN140">
        <v>0</v>
      </c>
      <c r="AO140">
        <v>0</v>
      </c>
      <c r="AP140">
        <v>0</v>
      </c>
      <c r="AQ140">
        <v>0</v>
      </c>
      <c r="AR140">
        <v>0</v>
      </c>
      <c r="AS140">
        <v>0</v>
      </c>
      <c r="AT140">
        <v>0</v>
      </c>
      <c r="AU140">
        <v>0</v>
      </c>
      <c r="AV140">
        <v>0</v>
      </c>
      <c r="AW140">
        <v>0</v>
      </c>
      <c r="AX140">
        <v>0</v>
      </c>
      <c r="AY140">
        <v>0</v>
      </c>
      <c r="AZ140">
        <v>0</v>
      </c>
      <c r="BA140">
        <v>0</v>
      </c>
      <c r="BB140">
        <v>0</v>
      </c>
    </row>
    <row r="141" spans="1:54" x14ac:dyDescent="0.25">
      <c r="A141">
        <v>0</v>
      </c>
      <c r="B141">
        <v>0</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c r="AJ141">
        <v>0</v>
      </c>
      <c r="AK141">
        <v>0</v>
      </c>
      <c r="AL141">
        <v>0</v>
      </c>
      <c r="AM141">
        <v>0</v>
      </c>
      <c r="AN141">
        <v>0</v>
      </c>
      <c r="AO141">
        <v>0</v>
      </c>
      <c r="AP141">
        <v>0</v>
      </c>
      <c r="AQ141">
        <v>0</v>
      </c>
      <c r="AR141">
        <v>0</v>
      </c>
      <c r="AS141">
        <v>0</v>
      </c>
      <c r="AT141">
        <v>0</v>
      </c>
      <c r="AU141">
        <v>0</v>
      </c>
      <c r="AV141">
        <v>0</v>
      </c>
      <c r="AW141">
        <v>0</v>
      </c>
      <c r="AX141">
        <v>0</v>
      </c>
      <c r="AY141">
        <v>0</v>
      </c>
      <c r="AZ141">
        <v>0</v>
      </c>
      <c r="BA141">
        <v>0</v>
      </c>
      <c r="BB141">
        <v>0</v>
      </c>
    </row>
    <row r="142" spans="1:54" x14ac:dyDescent="0.25">
      <c r="A142">
        <v>0</v>
      </c>
      <c r="B142">
        <v>0</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0</v>
      </c>
      <c r="AL142">
        <v>0</v>
      </c>
      <c r="AM142">
        <v>0</v>
      </c>
      <c r="AN142">
        <v>0</v>
      </c>
      <c r="AO142">
        <v>0</v>
      </c>
      <c r="AP142">
        <v>0</v>
      </c>
      <c r="AQ142">
        <v>0</v>
      </c>
      <c r="AR142">
        <v>0</v>
      </c>
      <c r="AS142">
        <v>0</v>
      </c>
      <c r="AT142">
        <v>0</v>
      </c>
      <c r="AU142">
        <v>0</v>
      </c>
      <c r="AV142">
        <v>0</v>
      </c>
      <c r="AW142">
        <v>0</v>
      </c>
      <c r="AX142">
        <v>0</v>
      </c>
      <c r="AY142">
        <v>0</v>
      </c>
      <c r="AZ142">
        <v>0</v>
      </c>
      <c r="BA142">
        <v>0</v>
      </c>
      <c r="BB142">
        <v>0</v>
      </c>
    </row>
    <row r="143" spans="1:54" x14ac:dyDescent="0.25">
      <c r="A143">
        <v>0</v>
      </c>
      <c r="B143">
        <v>0</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c r="AJ143">
        <v>0</v>
      </c>
      <c r="AK143">
        <v>0</v>
      </c>
      <c r="AL143">
        <v>0</v>
      </c>
      <c r="AM143">
        <v>0</v>
      </c>
      <c r="AN143">
        <v>0</v>
      </c>
      <c r="AO143">
        <v>0</v>
      </c>
      <c r="AP143">
        <v>0</v>
      </c>
      <c r="AQ143">
        <v>0</v>
      </c>
      <c r="AR143">
        <v>0</v>
      </c>
      <c r="AS143">
        <v>0</v>
      </c>
      <c r="AT143">
        <v>0</v>
      </c>
      <c r="AU143">
        <v>0</v>
      </c>
      <c r="AV143">
        <v>0</v>
      </c>
      <c r="AW143">
        <v>0</v>
      </c>
      <c r="AX143">
        <v>0</v>
      </c>
      <c r="AY143">
        <v>0</v>
      </c>
      <c r="AZ143">
        <v>0</v>
      </c>
      <c r="BA143">
        <v>0</v>
      </c>
      <c r="BB143">
        <v>0</v>
      </c>
    </row>
    <row r="144" spans="1:54" x14ac:dyDescent="0.25">
      <c r="A144">
        <v>0</v>
      </c>
      <c r="B144">
        <v>0</v>
      </c>
      <c r="C144">
        <v>0</v>
      </c>
      <c r="D144">
        <v>0</v>
      </c>
      <c r="E144">
        <v>0</v>
      </c>
      <c r="F144">
        <v>0</v>
      </c>
      <c r="G144">
        <v>0</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c r="AO144">
        <v>0</v>
      </c>
      <c r="AP144">
        <v>0</v>
      </c>
      <c r="AQ144">
        <v>0</v>
      </c>
      <c r="AR144">
        <v>0</v>
      </c>
      <c r="AS144">
        <v>0</v>
      </c>
      <c r="AT144">
        <v>0</v>
      </c>
      <c r="AU144">
        <v>0</v>
      </c>
      <c r="AV144">
        <v>0</v>
      </c>
      <c r="AW144">
        <v>0</v>
      </c>
      <c r="AX144">
        <v>0</v>
      </c>
      <c r="AY144">
        <v>0</v>
      </c>
      <c r="AZ144">
        <v>0</v>
      </c>
      <c r="BA144">
        <v>0</v>
      </c>
      <c r="BB144">
        <v>0</v>
      </c>
    </row>
    <row r="145" spans="1:54" x14ac:dyDescent="0.25">
      <c r="A145">
        <v>0</v>
      </c>
      <c r="B145">
        <v>0</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c r="AJ145">
        <v>0</v>
      </c>
      <c r="AK145">
        <v>0</v>
      </c>
      <c r="AL145">
        <v>0</v>
      </c>
      <c r="AM145">
        <v>0</v>
      </c>
      <c r="AN145">
        <v>0</v>
      </c>
      <c r="AO145">
        <v>0</v>
      </c>
      <c r="AP145">
        <v>0</v>
      </c>
      <c r="AQ145">
        <v>0</v>
      </c>
      <c r="AR145">
        <v>0</v>
      </c>
      <c r="AS145">
        <v>0</v>
      </c>
      <c r="AT145">
        <v>0</v>
      </c>
      <c r="AU145">
        <v>0</v>
      </c>
      <c r="AV145">
        <v>0</v>
      </c>
      <c r="AW145">
        <v>0</v>
      </c>
      <c r="AX145">
        <v>0</v>
      </c>
      <c r="AY145">
        <v>0</v>
      </c>
      <c r="AZ145">
        <v>0</v>
      </c>
      <c r="BA145">
        <v>0</v>
      </c>
      <c r="BB145">
        <v>0</v>
      </c>
    </row>
    <row r="146" spans="1:54" x14ac:dyDescent="0.25">
      <c r="A146">
        <v>0</v>
      </c>
      <c r="B146">
        <v>0</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c r="AN146">
        <v>0</v>
      </c>
      <c r="AO146">
        <v>0</v>
      </c>
      <c r="AP146">
        <v>0</v>
      </c>
      <c r="AQ146">
        <v>0</v>
      </c>
      <c r="AR146">
        <v>0</v>
      </c>
      <c r="AS146">
        <v>0</v>
      </c>
      <c r="AT146">
        <v>0</v>
      </c>
      <c r="AU146">
        <v>0</v>
      </c>
      <c r="AV146">
        <v>0</v>
      </c>
      <c r="AW146">
        <v>0</v>
      </c>
      <c r="AX146">
        <v>0</v>
      </c>
      <c r="AY146">
        <v>0</v>
      </c>
      <c r="AZ146">
        <v>0</v>
      </c>
      <c r="BA146">
        <v>0</v>
      </c>
      <c r="BB146">
        <v>0</v>
      </c>
    </row>
    <row r="147" spans="1:54" x14ac:dyDescent="0.25">
      <c r="A147">
        <v>0</v>
      </c>
      <c r="B147">
        <v>0</v>
      </c>
      <c r="C147">
        <v>0</v>
      </c>
      <c r="D147">
        <v>0</v>
      </c>
      <c r="E147">
        <v>0</v>
      </c>
      <c r="F147">
        <v>0</v>
      </c>
      <c r="G147">
        <v>0</v>
      </c>
      <c r="H147">
        <v>0</v>
      </c>
      <c r="I147">
        <v>0</v>
      </c>
      <c r="J147">
        <v>0</v>
      </c>
      <c r="K147">
        <v>0</v>
      </c>
      <c r="L147">
        <v>0</v>
      </c>
      <c r="M147">
        <v>0</v>
      </c>
      <c r="N147">
        <v>0</v>
      </c>
      <c r="O147">
        <v>2.1082265706089481E-2</v>
      </c>
      <c r="P147">
        <v>9.3053265197012069E-2</v>
      </c>
      <c r="Q147">
        <v>5.3183700921579924E-2</v>
      </c>
      <c r="R147">
        <v>0.17122060332866229</v>
      </c>
      <c r="S147">
        <v>0.10470312947490645</v>
      </c>
      <c r="T147">
        <v>0.19641107739124197</v>
      </c>
      <c r="U147">
        <v>0.14667266635306375</v>
      </c>
      <c r="V147">
        <v>6.4302171680865716E-2</v>
      </c>
      <c r="W147">
        <v>0.88928664100415666</v>
      </c>
      <c r="X147">
        <v>0.36188550254140184</v>
      </c>
      <c r="Y147">
        <v>0</v>
      </c>
      <c r="Z147">
        <v>0</v>
      </c>
      <c r="AA147">
        <v>0</v>
      </c>
      <c r="AB147">
        <v>0</v>
      </c>
      <c r="AC147">
        <v>0</v>
      </c>
      <c r="AD147">
        <v>0</v>
      </c>
      <c r="AE147">
        <v>0</v>
      </c>
      <c r="AF147">
        <v>0</v>
      </c>
      <c r="AG147">
        <v>0</v>
      </c>
      <c r="AH147">
        <v>0</v>
      </c>
      <c r="AI147">
        <v>0</v>
      </c>
      <c r="AJ147">
        <v>0</v>
      </c>
      <c r="AK147">
        <v>0</v>
      </c>
      <c r="AL147">
        <v>0</v>
      </c>
      <c r="AM147">
        <v>0</v>
      </c>
      <c r="AN147">
        <v>0</v>
      </c>
      <c r="AO147">
        <v>0</v>
      </c>
      <c r="AP147">
        <v>0</v>
      </c>
      <c r="AQ147">
        <v>0</v>
      </c>
      <c r="AR147">
        <v>0</v>
      </c>
      <c r="AS147">
        <v>0</v>
      </c>
      <c r="AT147">
        <v>0</v>
      </c>
      <c r="AU147">
        <v>0</v>
      </c>
      <c r="AV147">
        <v>0</v>
      </c>
      <c r="AW147">
        <v>0</v>
      </c>
      <c r="AX147">
        <v>0</v>
      </c>
      <c r="AY147">
        <v>0</v>
      </c>
      <c r="AZ147">
        <v>0</v>
      </c>
      <c r="BA147">
        <v>0</v>
      </c>
      <c r="BB147">
        <v>0</v>
      </c>
    </row>
    <row r="148" spans="1:54" x14ac:dyDescent="0.25">
      <c r="A148">
        <v>0</v>
      </c>
      <c r="B148">
        <v>0</v>
      </c>
      <c r="C148">
        <v>0</v>
      </c>
      <c r="D148">
        <v>0</v>
      </c>
      <c r="E148">
        <v>0</v>
      </c>
      <c r="F148">
        <v>0</v>
      </c>
      <c r="G148">
        <v>0</v>
      </c>
      <c r="H148">
        <v>0</v>
      </c>
      <c r="I148">
        <v>0</v>
      </c>
      <c r="J148">
        <v>0</v>
      </c>
      <c r="K148">
        <v>0</v>
      </c>
      <c r="L148">
        <v>0</v>
      </c>
      <c r="M148">
        <v>0</v>
      </c>
      <c r="N148">
        <v>0</v>
      </c>
      <c r="O148">
        <v>9.3733554250235579E-3</v>
      </c>
      <c r="P148">
        <v>2.0877434232099618E-2</v>
      </c>
      <c r="Q148">
        <v>1.7462369106499148E-2</v>
      </c>
      <c r="R148">
        <v>5.0159079685648311E-2</v>
      </c>
      <c r="S148">
        <v>4.8592477563832948E-2</v>
      </c>
      <c r="T148">
        <v>8.3918379478394978E-2</v>
      </c>
      <c r="U148">
        <v>8.5925327423345244E-2</v>
      </c>
      <c r="V148">
        <v>3.1741940023788218E-2</v>
      </c>
      <c r="W148">
        <v>0.71267866618677456</v>
      </c>
      <c r="X148">
        <v>0.1855523294188044</v>
      </c>
      <c r="Y148">
        <v>0</v>
      </c>
      <c r="Z148">
        <v>0</v>
      </c>
      <c r="AA148">
        <v>0</v>
      </c>
      <c r="AB148">
        <v>0</v>
      </c>
      <c r="AC148">
        <v>0</v>
      </c>
      <c r="AD148">
        <v>0</v>
      </c>
      <c r="AE148">
        <v>0</v>
      </c>
      <c r="AF148">
        <v>0</v>
      </c>
      <c r="AG148">
        <v>0</v>
      </c>
      <c r="AH148">
        <v>0</v>
      </c>
      <c r="AI148">
        <v>0</v>
      </c>
      <c r="AJ148">
        <v>0</v>
      </c>
      <c r="AK148">
        <v>0</v>
      </c>
      <c r="AL148">
        <v>0</v>
      </c>
      <c r="AM148">
        <v>0</v>
      </c>
      <c r="AN148">
        <v>0</v>
      </c>
      <c r="AO148">
        <v>0</v>
      </c>
      <c r="AP148">
        <v>0</v>
      </c>
      <c r="AQ148">
        <v>0</v>
      </c>
      <c r="AR148">
        <v>0</v>
      </c>
      <c r="AS148">
        <v>0</v>
      </c>
      <c r="AT148">
        <v>0</v>
      </c>
      <c r="AU148">
        <v>0</v>
      </c>
      <c r="AV148">
        <v>0</v>
      </c>
      <c r="AW148">
        <v>0</v>
      </c>
      <c r="AX148">
        <v>0</v>
      </c>
      <c r="AY148">
        <v>0</v>
      </c>
      <c r="AZ148">
        <v>0</v>
      </c>
      <c r="BA148">
        <v>0</v>
      </c>
      <c r="BB148">
        <v>0</v>
      </c>
    </row>
    <row r="149" spans="1:54" x14ac:dyDescent="0.25">
      <c r="A149">
        <v>0</v>
      </c>
      <c r="B149">
        <v>0</v>
      </c>
      <c r="C149">
        <v>0</v>
      </c>
      <c r="D149">
        <v>0</v>
      </c>
      <c r="E149">
        <v>0</v>
      </c>
      <c r="F149">
        <v>0</v>
      </c>
      <c r="G149">
        <v>0</v>
      </c>
      <c r="H149">
        <v>0</v>
      </c>
      <c r="I149">
        <v>0</v>
      </c>
      <c r="J149">
        <v>0</v>
      </c>
      <c r="K149">
        <v>0</v>
      </c>
      <c r="L149">
        <v>0</v>
      </c>
      <c r="M149">
        <v>0</v>
      </c>
      <c r="N149">
        <v>0</v>
      </c>
      <c r="O149">
        <v>7.0295461265229425E-3</v>
      </c>
      <c r="P149">
        <v>1.5564121738103811E-3</v>
      </c>
      <c r="Q149">
        <v>1.5269754517533967E-3</v>
      </c>
      <c r="R149">
        <v>6.8961044962801352E-3</v>
      </c>
      <c r="S149">
        <v>1.4061416125800669E-2</v>
      </c>
      <c r="T149">
        <v>3.5264315751065645E-2</v>
      </c>
      <c r="U149">
        <v>2.211020916887782E-2</v>
      </c>
      <c r="V149">
        <v>1.4061416125800669E-2</v>
      </c>
      <c r="W149">
        <v>0.51404127776564668</v>
      </c>
      <c r="X149">
        <v>7.9063735315242245E-2</v>
      </c>
      <c r="Y149">
        <v>0</v>
      </c>
      <c r="Z149">
        <v>0</v>
      </c>
      <c r="AA149">
        <v>0</v>
      </c>
      <c r="AB149">
        <v>0</v>
      </c>
      <c r="AC149">
        <v>0</v>
      </c>
      <c r="AD149">
        <v>0</v>
      </c>
      <c r="AE149">
        <v>0</v>
      </c>
      <c r="AF149">
        <v>0</v>
      </c>
      <c r="AG149">
        <v>0</v>
      </c>
      <c r="AH149">
        <v>0</v>
      </c>
      <c r="AI149">
        <v>0</v>
      </c>
      <c r="AJ149">
        <v>0</v>
      </c>
      <c r="AK149">
        <v>0</v>
      </c>
      <c r="AL149">
        <v>0</v>
      </c>
      <c r="AM149">
        <v>0</v>
      </c>
      <c r="AN149">
        <v>0</v>
      </c>
      <c r="AO149">
        <v>0</v>
      </c>
      <c r="AP149">
        <v>0</v>
      </c>
      <c r="AQ149">
        <v>0</v>
      </c>
      <c r="AR149">
        <v>0</v>
      </c>
      <c r="AS149">
        <v>0</v>
      </c>
      <c r="AT149">
        <v>0</v>
      </c>
      <c r="AU149">
        <v>0</v>
      </c>
      <c r="AV149">
        <v>0</v>
      </c>
      <c r="AW149">
        <v>0</v>
      </c>
      <c r="AX149">
        <v>0</v>
      </c>
      <c r="AY149">
        <v>0</v>
      </c>
      <c r="AZ149">
        <v>0</v>
      </c>
      <c r="BA149">
        <v>0</v>
      </c>
      <c r="BB149">
        <v>0</v>
      </c>
    </row>
    <row r="150" spans="1:54" x14ac:dyDescent="0.25">
      <c r="A150">
        <v>0</v>
      </c>
      <c r="B150">
        <v>0</v>
      </c>
      <c r="C150">
        <v>0</v>
      </c>
      <c r="D150">
        <v>0</v>
      </c>
      <c r="E150">
        <v>0</v>
      </c>
      <c r="F150">
        <v>0</v>
      </c>
      <c r="G150">
        <v>0</v>
      </c>
      <c r="H150">
        <v>0</v>
      </c>
      <c r="I150">
        <v>0</v>
      </c>
      <c r="J150">
        <v>0</v>
      </c>
      <c r="K150">
        <v>0</v>
      </c>
      <c r="L150">
        <v>0</v>
      </c>
      <c r="M150">
        <v>0</v>
      </c>
      <c r="N150">
        <v>0</v>
      </c>
      <c r="O150">
        <v>0</v>
      </c>
      <c r="P150">
        <v>0</v>
      </c>
      <c r="Q150">
        <v>5.7922818781897187E-3</v>
      </c>
      <c r="R150">
        <v>1.7645629376050714E-2</v>
      </c>
      <c r="S150">
        <v>1.2902374929774876E-2</v>
      </c>
      <c r="T150">
        <v>3.9817494207398274E-2</v>
      </c>
      <c r="U150">
        <v>2.6517831766254468E-2</v>
      </c>
      <c r="V150">
        <v>1.5728524608728672E-2</v>
      </c>
      <c r="W150">
        <v>0.4426591108021749</v>
      </c>
      <c r="X150">
        <v>5.8816340015053314E-2</v>
      </c>
      <c r="Y150">
        <v>0.65496765423972558</v>
      </c>
      <c r="Z150">
        <v>0.49787947794112331</v>
      </c>
      <c r="AA150">
        <v>0</v>
      </c>
      <c r="AB150">
        <v>0</v>
      </c>
      <c r="AC150">
        <v>0</v>
      </c>
      <c r="AD150">
        <v>0</v>
      </c>
      <c r="AE150">
        <v>0</v>
      </c>
      <c r="AF150">
        <v>0</v>
      </c>
      <c r="AG150">
        <v>0</v>
      </c>
      <c r="AH150">
        <v>0</v>
      </c>
      <c r="AI150">
        <v>0</v>
      </c>
      <c r="AJ150">
        <v>0</v>
      </c>
      <c r="AK150">
        <v>0</v>
      </c>
      <c r="AL150">
        <v>0</v>
      </c>
      <c r="AM150">
        <v>0</v>
      </c>
      <c r="AN150">
        <v>0</v>
      </c>
      <c r="AO150">
        <v>0</v>
      </c>
      <c r="AP150">
        <v>0</v>
      </c>
      <c r="AQ150">
        <v>0</v>
      </c>
      <c r="AR150">
        <v>0</v>
      </c>
      <c r="AS150">
        <v>0</v>
      </c>
      <c r="AT150">
        <v>0</v>
      </c>
      <c r="AU150">
        <v>0</v>
      </c>
      <c r="AV150">
        <v>0</v>
      </c>
      <c r="AW150">
        <v>0</v>
      </c>
      <c r="AX150">
        <v>0</v>
      </c>
      <c r="AY150">
        <v>0</v>
      </c>
      <c r="AZ150">
        <v>0</v>
      </c>
      <c r="BA150">
        <v>0</v>
      </c>
      <c r="BB150">
        <v>0</v>
      </c>
    </row>
    <row r="151" spans="1:54" x14ac:dyDescent="0.25">
      <c r="A151">
        <v>0</v>
      </c>
      <c r="B151">
        <v>0</v>
      </c>
      <c r="C151">
        <v>0</v>
      </c>
      <c r="D151">
        <v>0</v>
      </c>
      <c r="E151">
        <v>0</v>
      </c>
      <c r="F151">
        <v>0</v>
      </c>
      <c r="G151">
        <v>0</v>
      </c>
      <c r="H151">
        <v>0</v>
      </c>
      <c r="I151">
        <v>0</v>
      </c>
      <c r="J151">
        <v>0</v>
      </c>
      <c r="K151">
        <v>0</v>
      </c>
      <c r="L151">
        <v>0</v>
      </c>
      <c r="M151">
        <v>0</v>
      </c>
      <c r="N151">
        <v>0</v>
      </c>
      <c r="O151">
        <v>0</v>
      </c>
      <c r="P151">
        <v>0</v>
      </c>
      <c r="Q151">
        <v>2.3224649435231145E-4</v>
      </c>
      <c r="R151">
        <v>2.2298793156672984E-3</v>
      </c>
      <c r="S151">
        <v>2.2505995016578288E-3</v>
      </c>
      <c r="T151">
        <v>2.2505995016578288E-3</v>
      </c>
      <c r="U151">
        <v>2.3439667280909229E-4</v>
      </c>
      <c r="V151">
        <v>2.2505995016578288E-3</v>
      </c>
      <c r="W151">
        <v>0.14787084438676446</v>
      </c>
      <c r="X151">
        <v>1.0181973727247814E-2</v>
      </c>
      <c r="Y151">
        <v>0.31937994297940664</v>
      </c>
      <c r="Z151">
        <v>0.28516280793294912</v>
      </c>
      <c r="AA151">
        <v>0</v>
      </c>
      <c r="AB151">
        <v>0</v>
      </c>
      <c r="AC151">
        <v>0</v>
      </c>
      <c r="AD151">
        <v>0</v>
      </c>
      <c r="AE151">
        <v>0</v>
      </c>
      <c r="AF151">
        <v>0</v>
      </c>
      <c r="AG151">
        <v>0</v>
      </c>
      <c r="AH151">
        <v>0</v>
      </c>
      <c r="AI151">
        <v>0</v>
      </c>
      <c r="AJ151">
        <v>0</v>
      </c>
      <c r="AK151">
        <v>0</v>
      </c>
      <c r="AL151">
        <v>0</v>
      </c>
      <c r="AM151">
        <v>0</v>
      </c>
      <c r="AN151">
        <v>0</v>
      </c>
      <c r="AO151">
        <v>0</v>
      </c>
      <c r="AP151">
        <v>0</v>
      </c>
      <c r="AQ151">
        <v>0</v>
      </c>
      <c r="AR151">
        <v>0</v>
      </c>
      <c r="AS151">
        <v>0</v>
      </c>
      <c r="AT151">
        <v>0</v>
      </c>
      <c r="AU151">
        <v>0</v>
      </c>
      <c r="AV151">
        <v>0</v>
      </c>
      <c r="AW151">
        <v>0</v>
      </c>
      <c r="AX151">
        <v>0</v>
      </c>
      <c r="AY151">
        <v>0</v>
      </c>
      <c r="AZ151">
        <v>0</v>
      </c>
      <c r="BA151">
        <v>0</v>
      </c>
      <c r="BB151">
        <v>0</v>
      </c>
    </row>
    <row r="152" spans="1:54" x14ac:dyDescent="0.25">
      <c r="A152">
        <v>0</v>
      </c>
      <c r="B152">
        <v>0</v>
      </c>
      <c r="C152">
        <v>0</v>
      </c>
      <c r="D152">
        <v>0</v>
      </c>
      <c r="E152">
        <v>0</v>
      </c>
      <c r="F152">
        <v>0</v>
      </c>
      <c r="G152">
        <v>0</v>
      </c>
      <c r="H152">
        <v>0</v>
      </c>
      <c r="I152">
        <v>0</v>
      </c>
      <c r="J152">
        <v>0</v>
      </c>
      <c r="K152">
        <v>0</v>
      </c>
      <c r="L152">
        <v>0</v>
      </c>
      <c r="M152">
        <v>0</v>
      </c>
      <c r="N152">
        <v>0</v>
      </c>
      <c r="O152">
        <v>0</v>
      </c>
      <c r="P152">
        <v>0</v>
      </c>
      <c r="Q152">
        <v>7.4265831225527185E-3</v>
      </c>
      <c r="R152">
        <v>3.0135705884024337E-4</v>
      </c>
      <c r="S152">
        <v>2.8965629705329891E-3</v>
      </c>
      <c r="T152">
        <v>3.4469341105163476E-2</v>
      </c>
      <c r="U152">
        <v>6.1069738624285816E-3</v>
      </c>
      <c r="V152">
        <v>1.6105818843923619E-2</v>
      </c>
      <c r="W152">
        <v>6.9641883479987343E-2</v>
      </c>
      <c r="X152">
        <v>1.0786651332694006E-2</v>
      </c>
      <c r="Y152">
        <v>0.13355471026823129</v>
      </c>
      <c r="Z152">
        <v>0.10121839375620756</v>
      </c>
      <c r="AA152">
        <v>0</v>
      </c>
      <c r="AB152">
        <v>0</v>
      </c>
      <c r="AC152">
        <v>0</v>
      </c>
      <c r="AD152">
        <v>0</v>
      </c>
      <c r="AE152">
        <v>0</v>
      </c>
      <c r="AF152">
        <v>0</v>
      </c>
      <c r="AG152">
        <v>0</v>
      </c>
      <c r="AH152">
        <v>0</v>
      </c>
      <c r="AI152">
        <v>0</v>
      </c>
      <c r="AJ152">
        <v>0</v>
      </c>
      <c r="AK152">
        <v>0</v>
      </c>
      <c r="AL152">
        <v>0</v>
      </c>
      <c r="AM152">
        <v>0</v>
      </c>
      <c r="AN152">
        <v>0</v>
      </c>
      <c r="AO152">
        <v>0</v>
      </c>
      <c r="AP152">
        <v>0</v>
      </c>
      <c r="AQ152">
        <v>0</v>
      </c>
      <c r="AR152">
        <v>0</v>
      </c>
      <c r="AS152">
        <v>0</v>
      </c>
      <c r="AT152">
        <v>0</v>
      </c>
      <c r="AU152">
        <v>0</v>
      </c>
      <c r="AV152">
        <v>0</v>
      </c>
      <c r="AW152">
        <v>0</v>
      </c>
      <c r="AX152">
        <v>0</v>
      </c>
      <c r="AY152">
        <v>0</v>
      </c>
      <c r="AZ152">
        <v>0</v>
      </c>
      <c r="BA152">
        <v>0</v>
      </c>
      <c r="BB152">
        <v>0</v>
      </c>
    </row>
    <row r="153" spans="1:54" x14ac:dyDescent="0.25">
      <c r="A153">
        <v>0</v>
      </c>
      <c r="B153">
        <v>0</v>
      </c>
      <c r="C153">
        <v>0</v>
      </c>
      <c r="D153">
        <v>0</v>
      </c>
      <c r="E153">
        <v>0</v>
      </c>
      <c r="F153">
        <v>0</v>
      </c>
      <c r="G153">
        <v>0</v>
      </c>
      <c r="H153">
        <v>0</v>
      </c>
      <c r="I153">
        <v>0</v>
      </c>
      <c r="J153">
        <v>0</v>
      </c>
      <c r="K153">
        <v>0</v>
      </c>
      <c r="L153">
        <v>0</v>
      </c>
      <c r="M153">
        <v>0</v>
      </c>
      <c r="N153">
        <v>0</v>
      </c>
      <c r="O153">
        <v>0</v>
      </c>
      <c r="P153">
        <v>0</v>
      </c>
      <c r="Q153">
        <v>0</v>
      </c>
      <c r="R153">
        <v>0</v>
      </c>
      <c r="S153">
        <v>0</v>
      </c>
      <c r="T153">
        <v>2.4995197879234571E-2</v>
      </c>
      <c r="U153">
        <v>7.693514596638848E-3</v>
      </c>
      <c r="V153">
        <v>7.693514596638848E-3</v>
      </c>
      <c r="W153">
        <v>5.4712784966311878E-2</v>
      </c>
      <c r="X153">
        <v>6.7172461321357221E-3</v>
      </c>
      <c r="Y153">
        <v>0.14741589556975909</v>
      </c>
      <c r="Z153">
        <v>0.12648205203820484</v>
      </c>
      <c r="AA153">
        <v>0.20698740522731085</v>
      </c>
      <c r="AB153">
        <v>0.29931570974322463</v>
      </c>
      <c r="AC153">
        <v>0.46723258388453015</v>
      </c>
      <c r="AD153">
        <v>0</v>
      </c>
      <c r="AE153">
        <v>0</v>
      </c>
      <c r="AF153">
        <v>0</v>
      </c>
      <c r="AG153">
        <v>0</v>
      </c>
      <c r="AH153">
        <v>0</v>
      </c>
      <c r="AI153">
        <v>0</v>
      </c>
      <c r="AJ153">
        <v>0</v>
      </c>
      <c r="AK153">
        <v>0</v>
      </c>
      <c r="AL153">
        <v>0</v>
      </c>
      <c r="AM153">
        <v>0</v>
      </c>
      <c r="AN153">
        <v>0</v>
      </c>
      <c r="AO153">
        <v>0</v>
      </c>
      <c r="AP153">
        <v>0</v>
      </c>
      <c r="AQ153">
        <v>0</v>
      </c>
      <c r="AR153">
        <v>0</v>
      </c>
      <c r="AS153">
        <v>0</v>
      </c>
      <c r="AT153">
        <v>0</v>
      </c>
      <c r="AU153">
        <v>0</v>
      </c>
      <c r="AV153">
        <v>0</v>
      </c>
      <c r="AW153">
        <v>0</v>
      </c>
      <c r="AX153">
        <v>0</v>
      </c>
      <c r="AY153">
        <v>0</v>
      </c>
      <c r="AZ153">
        <v>0</v>
      </c>
      <c r="BA153">
        <v>0</v>
      </c>
      <c r="BB153">
        <v>0</v>
      </c>
    </row>
    <row r="154" spans="1:54" x14ac:dyDescent="0.25">
      <c r="A154">
        <v>0</v>
      </c>
      <c r="B154">
        <v>0</v>
      </c>
      <c r="C154">
        <v>0</v>
      </c>
      <c r="D154">
        <v>0</v>
      </c>
      <c r="E154">
        <v>0</v>
      </c>
      <c r="F154">
        <v>0</v>
      </c>
      <c r="G154">
        <v>0</v>
      </c>
      <c r="H154">
        <v>0</v>
      </c>
      <c r="I154">
        <v>0</v>
      </c>
      <c r="J154">
        <v>0</v>
      </c>
      <c r="K154">
        <v>0</v>
      </c>
      <c r="L154">
        <v>0</v>
      </c>
      <c r="M154">
        <v>0</v>
      </c>
      <c r="N154">
        <v>0</v>
      </c>
      <c r="O154">
        <v>0</v>
      </c>
      <c r="P154">
        <v>0</v>
      </c>
      <c r="Q154">
        <v>0</v>
      </c>
      <c r="R154">
        <v>0</v>
      </c>
      <c r="S154">
        <v>0</v>
      </c>
      <c r="T154">
        <v>1.9435818023689107E-3</v>
      </c>
      <c r="U154">
        <v>8.7864330135005025E-3</v>
      </c>
      <c r="V154">
        <v>2.2808601047017013E-2</v>
      </c>
      <c r="W154">
        <v>2.2808601047017013E-2</v>
      </c>
      <c r="X154">
        <v>1.3113444665714111E-2</v>
      </c>
      <c r="Y154">
        <v>6.8184548007507062E-2</v>
      </c>
      <c r="Z154">
        <v>9.3296930610169748E-2</v>
      </c>
      <c r="AA154">
        <v>0.11277775650857547</v>
      </c>
      <c r="AB154">
        <v>0.21591276370436474</v>
      </c>
      <c r="AC154">
        <v>0.37119292045504748</v>
      </c>
      <c r="AD154">
        <v>0</v>
      </c>
      <c r="AE154">
        <v>0</v>
      </c>
      <c r="AF154">
        <v>0</v>
      </c>
      <c r="AG154">
        <v>0</v>
      </c>
      <c r="AH154">
        <v>0</v>
      </c>
      <c r="AI154">
        <v>0</v>
      </c>
      <c r="AJ154">
        <v>0</v>
      </c>
      <c r="AK154">
        <v>0</v>
      </c>
      <c r="AL154">
        <v>0</v>
      </c>
      <c r="AM154">
        <v>0</v>
      </c>
      <c r="AN154">
        <v>0</v>
      </c>
      <c r="AO154">
        <v>0</v>
      </c>
      <c r="AP154">
        <v>0</v>
      </c>
      <c r="AQ154">
        <v>0</v>
      </c>
      <c r="AR154">
        <v>0</v>
      </c>
      <c r="AS154">
        <v>0</v>
      </c>
      <c r="AT154">
        <v>0</v>
      </c>
      <c r="AU154">
        <v>0</v>
      </c>
      <c r="AV154">
        <v>0</v>
      </c>
      <c r="AW154">
        <v>0</v>
      </c>
      <c r="AX154">
        <v>0</v>
      </c>
      <c r="AY154">
        <v>0</v>
      </c>
      <c r="AZ154">
        <v>0</v>
      </c>
      <c r="BA154">
        <v>0</v>
      </c>
      <c r="BB154">
        <v>0</v>
      </c>
    </row>
    <row r="155" spans="1:54" x14ac:dyDescent="0.25">
      <c r="A155">
        <v>0</v>
      </c>
      <c r="B155">
        <v>0</v>
      </c>
      <c r="C155">
        <v>0</v>
      </c>
      <c r="D155">
        <v>0</v>
      </c>
      <c r="E155">
        <v>0</v>
      </c>
      <c r="F155">
        <v>0</v>
      </c>
      <c r="G155">
        <v>0</v>
      </c>
      <c r="H155">
        <v>0</v>
      </c>
      <c r="I155">
        <v>0</v>
      </c>
      <c r="J155">
        <v>0</v>
      </c>
      <c r="K155">
        <v>0</v>
      </c>
      <c r="L155">
        <v>0</v>
      </c>
      <c r="M155">
        <v>0</v>
      </c>
      <c r="N155">
        <v>0</v>
      </c>
      <c r="O155">
        <v>0</v>
      </c>
      <c r="P155">
        <v>0</v>
      </c>
      <c r="Q155">
        <v>0</v>
      </c>
      <c r="R155">
        <v>0</v>
      </c>
      <c r="S155">
        <v>0</v>
      </c>
      <c r="T155">
        <v>1.5915813650345251E-2</v>
      </c>
      <c r="U155">
        <v>5.6372524648461222E-3</v>
      </c>
      <c r="V155">
        <v>1.2299420984074758E-2</v>
      </c>
      <c r="W155">
        <v>2.1572210181031642E-2</v>
      </c>
      <c r="X155">
        <v>5.6372524648461222E-3</v>
      </c>
      <c r="Y155">
        <v>5.2415104281974434E-2</v>
      </c>
      <c r="Z155">
        <v>3.4714859131606712E-2</v>
      </c>
      <c r="AA155">
        <v>8.7879298216500534E-2</v>
      </c>
      <c r="AB155">
        <v>0.16349778566113238</v>
      </c>
      <c r="AC155">
        <v>0.2996940708119662</v>
      </c>
      <c r="AD155">
        <v>0</v>
      </c>
      <c r="AE155">
        <v>0</v>
      </c>
      <c r="AF155">
        <v>0</v>
      </c>
      <c r="AG155">
        <v>0</v>
      </c>
      <c r="AH155">
        <v>0</v>
      </c>
      <c r="AI155">
        <v>0</v>
      </c>
      <c r="AJ155">
        <v>0</v>
      </c>
      <c r="AK155">
        <v>0</v>
      </c>
      <c r="AL155">
        <v>0</v>
      </c>
      <c r="AM155">
        <v>0</v>
      </c>
      <c r="AN155">
        <v>0</v>
      </c>
      <c r="AO155">
        <v>0</v>
      </c>
      <c r="AP155">
        <v>0</v>
      </c>
      <c r="AQ155">
        <v>0</v>
      </c>
      <c r="AR155">
        <v>0</v>
      </c>
      <c r="AS155">
        <v>0</v>
      </c>
      <c r="AT155">
        <v>0</v>
      </c>
      <c r="AU155">
        <v>0</v>
      </c>
      <c r="AV155">
        <v>0</v>
      </c>
      <c r="AW155">
        <v>0</v>
      </c>
      <c r="AX155">
        <v>0</v>
      </c>
      <c r="AY155">
        <v>0</v>
      </c>
      <c r="AZ155">
        <v>0</v>
      </c>
      <c r="BA155">
        <v>0</v>
      </c>
      <c r="BB155">
        <v>0</v>
      </c>
    </row>
    <row r="156" spans="1:54" x14ac:dyDescent="0.25">
      <c r="A156">
        <v>0</v>
      </c>
      <c r="B156">
        <v>0</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2.6990176859034126E-2</v>
      </c>
      <c r="Z156">
        <v>2.411992451235126E-2</v>
      </c>
      <c r="AA156">
        <v>6.7833860376792399E-2</v>
      </c>
      <c r="AB156">
        <v>0.13862563686470097</v>
      </c>
      <c r="AC156">
        <v>0.25251577171657891</v>
      </c>
      <c r="AD156">
        <v>0.24287707311076767</v>
      </c>
      <c r="AE156">
        <v>0.36724440189883323</v>
      </c>
      <c r="AF156">
        <v>0.35193261061069547</v>
      </c>
      <c r="AG156">
        <v>0.39328281207376437</v>
      </c>
      <c r="AH156">
        <v>0.27568283026819751</v>
      </c>
      <c r="AI156">
        <v>0</v>
      </c>
      <c r="AJ156">
        <v>0</v>
      </c>
      <c r="AK156">
        <v>0</v>
      </c>
      <c r="AL156">
        <v>0</v>
      </c>
      <c r="AM156">
        <v>0</v>
      </c>
      <c r="AN156">
        <v>0</v>
      </c>
      <c r="AO156">
        <v>0</v>
      </c>
      <c r="AP156">
        <v>0</v>
      </c>
      <c r="AQ156">
        <v>0</v>
      </c>
      <c r="AR156">
        <v>0</v>
      </c>
      <c r="AS156">
        <v>0</v>
      </c>
      <c r="AT156">
        <v>0</v>
      </c>
      <c r="AU156">
        <v>0</v>
      </c>
      <c r="AV156">
        <v>0</v>
      </c>
      <c r="AW156">
        <v>0</v>
      </c>
      <c r="AX156">
        <v>0</v>
      </c>
      <c r="AY156">
        <v>0</v>
      </c>
      <c r="AZ156">
        <v>0</v>
      </c>
      <c r="BA156">
        <v>0</v>
      </c>
      <c r="BB156">
        <v>0</v>
      </c>
    </row>
    <row r="157" spans="1:54" x14ac:dyDescent="0.25">
      <c r="A157">
        <v>0</v>
      </c>
      <c r="B157">
        <v>0</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1.2163955931684636E-2</v>
      </c>
      <c r="Z157">
        <v>2.2313012808388627E-2</v>
      </c>
      <c r="AA157">
        <v>3.184177147694639E-2</v>
      </c>
      <c r="AB157">
        <v>0.12314491181083143</v>
      </c>
      <c r="AC157">
        <v>0.22916880959434272</v>
      </c>
      <c r="AD157">
        <v>0.17228872278572749</v>
      </c>
      <c r="AE157">
        <v>0.26275580753879124</v>
      </c>
      <c r="AF157">
        <v>0.22074166522117333</v>
      </c>
      <c r="AG157">
        <v>0.32220272775326331</v>
      </c>
      <c r="AH157">
        <v>0.23749850226148661</v>
      </c>
      <c r="AI157">
        <v>0</v>
      </c>
      <c r="AJ157">
        <v>0</v>
      </c>
      <c r="AK157">
        <v>0</v>
      </c>
      <c r="AL157">
        <v>0</v>
      </c>
      <c r="AM157">
        <v>0</v>
      </c>
      <c r="AN157">
        <v>0</v>
      </c>
      <c r="AO157">
        <v>0</v>
      </c>
      <c r="AP157">
        <v>0</v>
      </c>
      <c r="AQ157">
        <v>0</v>
      </c>
      <c r="AR157">
        <v>0</v>
      </c>
      <c r="AS157">
        <v>0</v>
      </c>
      <c r="AT157">
        <v>0</v>
      </c>
      <c r="AU157">
        <v>0</v>
      </c>
      <c r="AV157">
        <v>0</v>
      </c>
      <c r="AW157">
        <v>0</v>
      </c>
      <c r="AX157">
        <v>0</v>
      </c>
      <c r="AY157">
        <v>0</v>
      </c>
      <c r="AZ157">
        <v>0</v>
      </c>
      <c r="BA157">
        <v>0</v>
      </c>
      <c r="BB157">
        <v>0</v>
      </c>
    </row>
    <row r="158" spans="1:54" x14ac:dyDescent="0.25">
      <c r="A158">
        <v>0</v>
      </c>
      <c r="B158">
        <v>0</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4.4116558648306728E-3</v>
      </c>
      <c r="Z158">
        <v>1.4027644119392974E-2</v>
      </c>
      <c r="AA158">
        <v>4.3580715998398245E-2</v>
      </c>
      <c r="AB158">
        <v>0.12132657528571422</v>
      </c>
      <c r="AC158">
        <v>0.19367958261747309</v>
      </c>
      <c r="AD158">
        <v>0.15114398762478065</v>
      </c>
      <c r="AE158">
        <v>0.20275910858520452</v>
      </c>
      <c r="AF158">
        <v>0.1620858689229856</v>
      </c>
      <c r="AG158">
        <v>0.26705809620513987</v>
      </c>
      <c r="AH158">
        <v>0.21023883263777488</v>
      </c>
      <c r="AI158">
        <v>0</v>
      </c>
      <c r="AJ158">
        <v>0</v>
      </c>
      <c r="AK158">
        <v>0</v>
      </c>
      <c r="AL158">
        <v>0</v>
      </c>
      <c r="AM158">
        <v>0</v>
      </c>
      <c r="AN158">
        <v>0</v>
      </c>
      <c r="AO158">
        <v>0</v>
      </c>
      <c r="AP158">
        <v>0</v>
      </c>
      <c r="AQ158">
        <v>0</v>
      </c>
      <c r="AR158">
        <v>0</v>
      </c>
      <c r="AS158">
        <v>0</v>
      </c>
      <c r="AT158">
        <v>0</v>
      </c>
      <c r="AU158">
        <v>0</v>
      </c>
      <c r="AV158">
        <v>0</v>
      </c>
      <c r="AW158">
        <v>0</v>
      </c>
      <c r="AX158">
        <v>0</v>
      </c>
      <c r="AY158">
        <v>0</v>
      </c>
      <c r="AZ158">
        <v>0</v>
      </c>
      <c r="BA158">
        <v>0</v>
      </c>
      <c r="BB158">
        <v>0</v>
      </c>
    </row>
    <row r="159" spans="1:54" x14ac:dyDescent="0.25">
      <c r="A159">
        <v>0</v>
      </c>
      <c r="B159">
        <v>0</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8.1920167711863473E-3</v>
      </c>
      <c r="Z159">
        <v>8.1920167711863473E-3</v>
      </c>
      <c r="AA159">
        <v>3.1407354644298835E-2</v>
      </c>
      <c r="AB159">
        <v>8.8253994300332095E-2</v>
      </c>
      <c r="AC159">
        <v>0.11917398027279869</v>
      </c>
      <c r="AD159">
        <v>8.8940746729199271E-2</v>
      </c>
      <c r="AE159">
        <v>0.11917398027279869</v>
      </c>
      <c r="AF159">
        <v>8.8253994300332095E-2</v>
      </c>
      <c r="AG159">
        <v>0.15115417232780204</v>
      </c>
      <c r="AH159">
        <v>9.5073933571176661E-2</v>
      </c>
      <c r="AI159">
        <v>0</v>
      </c>
      <c r="AJ159">
        <v>0</v>
      </c>
      <c r="AK159">
        <v>0</v>
      </c>
      <c r="AL159">
        <v>0</v>
      </c>
      <c r="AM159">
        <v>0</v>
      </c>
      <c r="AN159">
        <v>0</v>
      </c>
      <c r="AO159">
        <v>0</v>
      </c>
      <c r="AP159">
        <v>0</v>
      </c>
      <c r="AQ159">
        <v>0</v>
      </c>
      <c r="AR159">
        <v>0</v>
      </c>
      <c r="AS159">
        <v>0</v>
      </c>
      <c r="AT159">
        <v>0</v>
      </c>
      <c r="AU159">
        <v>0</v>
      </c>
      <c r="AV159">
        <v>0</v>
      </c>
      <c r="AW159">
        <v>0</v>
      </c>
      <c r="AX159">
        <v>0</v>
      </c>
      <c r="AY159">
        <v>0</v>
      </c>
      <c r="AZ159">
        <v>0</v>
      </c>
      <c r="BA159">
        <v>0</v>
      </c>
      <c r="BB159">
        <v>0</v>
      </c>
    </row>
    <row r="160" spans="1:54" x14ac:dyDescent="0.25">
      <c r="A160">
        <v>0</v>
      </c>
      <c r="B160">
        <v>0</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3.2453460909722407E-4</v>
      </c>
      <c r="Z160">
        <v>1.4147430894486196E-2</v>
      </c>
      <c r="AA160">
        <v>3.1204724829340218E-3</v>
      </c>
      <c r="AB160">
        <v>3.1204724829340218E-3</v>
      </c>
      <c r="AC160">
        <v>3.5906358989558795E-2</v>
      </c>
      <c r="AD160">
        <v>3.5906358989558795E-2</v>
      </c>
      <c r="AE160">
        <v>7.9981561309713789E-2</v>
      </c>
      <c r="AF160">
        <v>5.2751513145687545E-2</v>
      </c>
      <c r="AG160">
        <v>6.1602096558434183E-2</v>
      </c>
      <c r="AH160">
        <v>8.9461641722529239E-2</v>
      </c>
      <c r="AI160">
        <v>0</v>
      </c>
      <c r="AJ160">
        <v>0</v>
      </c>
      <c r="AK160">
        <v>0</v>
      </c>
      <c r="AL160">
        <v>0</v>
      </c>
      <c r="AM160">
        <v>0</v>
      </c>
      <c r="AN160">
        <v>0</v>
      </c>
      <c r="AO160">
        <v>0</v>
      </c>
      <c r="AP160">
        <v>0</v>
      </c>
      <c r="AQ160">
        <v>0</v>
      </c>
      <c r="AR160">
        <v>0</v>
      </c>
      <c r="AS160">
        <v>0</v>
      </c>
      <c r="AT160">
        <v>0</v>
      </c>
      <c r="AU160">
        <v>0</v>
      </c>
      <c r="AV160">
        <v>0</v>
      </c>
      <c r="AW160">
        <v>0</v>
      </c>
      <c r="AX160">
        <v>0</v>
      </c>
      <c r="AY160">
        <v>0</v>
      </c>
      <c r="AZ160">
        <v>0</v>
      </c>
      <c r="BA160">
        <v>0</v>
      </c>
      <c r="BB160">
        <v>0</v>
      </c>
    </row>
    <row r="161" spans="1:54" x14ac:dyDescent="0.25">
      <c r="A161">
        <v>0</v>
      </c>
      <c r="B161">
        <v>0</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6.0113731287555372E-2</v>
      </c>
      <c r="AD161">
        <v>3.0277180223197309E-2</v>
      </c>
      <c r="AE161">
        <v>9.6274623527252579E-2</v>
      </c>
      <c r="AF161">
        <v>8.0447349238043642E-2</v>
      </c>
      <c r="AG161">
        <v>8.8335584169801584E-2</v>
      </c>
      <c r="AH161">
        <v>6.6395857180957862E-2</v>
      </c>
      <c r="AI161">
        <v>0.1694835092036564</v>
      </c>
      <c r="AJ161">
        <v>0.23244292660188881</v>
      </c>
      <c r="AK161">
        <v>0.2548320346124382</v>
      </c>
      <c r="AL161">
        <v>6.7729088909436963E-2</v>
      </c>
      <c r="AM161">
        <v>0</v>
      </c>
      <c r="AN161">
        <v>0</v>
      </c>
      <c r="AO161">
        <v>0</v>
      </c>
      <c r="AP161">
        <v>0</v>
      </c>
      <c r="AQ161">
        <v>0</v>
      </c>
      <c r="AR161">
        <v>0</v>
      </c>
      <c r="AS161">
        <v>0</v>
      </c>
      <c r="AT161">
        <v>0</v>
      </c>
      <c r="AU161">
        <v>0</v>
      </c>
      <c r="AV161">
        <v>0</v>
      </c>
      <c r="AW161">
        <v>0</v>
      </c>
      <c r="AX161">
        <v>0</v>
      </c>
      <c r="AY161">
        <v>0</v>
      </c>
      <c r="AZ161">
        <v>0</v>
      </c>
      <c r="BA161">
        <v>0</v>
      </c>
      <c r="BB161">
        <v>0</v>
      </c>
    </row>
    <row r="162" spans="1:54" x14ac:dyDescent="0.25">
      <c r="A162">
        <v>0</v>
      </c>
      <c r="B162">
        <v>0</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7.862789949532456E-2</v>
      </c>
      <c r="AD162">
        <v>3.9248034830630496E-2</v>
      </c>
      <c r="AE162">
        <v>9.5909555351807119E-2</v>
      </c>
      <c r="AF162">
        <v>7.936777412775109E-2</v>
      </c>
      <c r="AG162">
        <v>8.6353515829573735E-2</v>
      </c>
      <c r="AH162">
        <v>9.0490435482727283E-2</v>
      </c>
      <c r="AI162">
        <v>0.21397264023152673</v>
      </c>
      <c r="AJ162">
        <v>0.23002651922829687</v>
      </c>
      <c r="AK162">
        <v>0.27432764292885059</v>
      </c>
      <c r="AL162">
        <v>9.3914111682588231E-2</v>
      </c>
      <c r="AM162">
        <v>0</v>
      </c>
      <c r="AN162">
        <v>0</v>
      </c>
      <c r="AO162">
        <v>0</v>
      </c>
      <c r="AP162">
        <v>0</v>
      </c>
      <c r="AQ162">
        <v>0</v>
      </c>
      <c r="AR162">
        <v>0</v>
      </c>
      <c r="AS162">
        <v>0</v>
      </c>
      <c r="AT162">
        <v>0</v>
      </c>
      <c r="AU162">
        <v>0</v>
      </c>
      <c r="AV162">
        <v>0</v>
      </c>
      <c r="AW162">
        <v>0</v>
      </c>
      <c r="AX162">
        <v>0</v>
      </c>
      <c r="AY162">
        <v>0</v>
      </c>
      <c r="AZ162">
        <v>0</v>
      </c>
      <c r="BA162">
        <v>0</v>
      </c>
      <c r="BB162">
        <v>0</v>
      </c>
    </row>
    <row r="163" spans="1:54" x14ac:dyDescent="0.25">
      <c r="A163">
        <v>0</v>
      </c>
      <c r="B163">
        <v>0</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7.3383500277377167E-2</v>
      </c>
      <c r="AD163">
        <v>2.2010463303774569E-2</v>
      </c>
      <c r="AE163">
        <v>6.3831989280515145E-2</v>
      </c>
      <c r="AF163">
        <v>4.8816427525543105E-2</v>
      </c>
      <c r="AG163">
        <v>6.1935821049817874E-2</v>
      </c>
      <c r="AH163">
        <v>8.1101188319810169E-2</v>
      </c>
      <c r="AI163">
        <v>0.16550856019839677</v>
      </c>
      <c r="AJ163">
        <v>0.15723062018470846</v>
      </c>
      <c r="AK163">
        <v>0.23746386779555673</v>
      </c>
      <c r="AL163">
        <v>5.5519251639553846E-2</v>
      </c>
      <c r="AM163">
        <v>0</v>
      </c>
      <c r="AN163">
        <v>0</v>
      </c>
      <c r="AO163">
        <v>0</v>
      </c>
      <c r="AP163">
        <v>0</v>
      </c>
      <c r="AQ163">
        <v>0</v>
      </c>
      <c r="AR163">
        <v>0</v>
      </c>
      <c r="AS163">
        <v>0</v>
      </c>
      <c r="AT163">
        <v>0</v>
      </c>
      <c r="AU163">
        <v>0</v>
      </c>
      <c r="AV163">
        <v>0</v>
      </c>
      <c r="AW163">
        <v>0</v>
      </c>
      <c r="AX163">
        <v>0</v>
      </c>
      <c r="AY163">
        <v>0</v>
      </c>
      <c r="AZ163">
        <v>0</v>
      </c>
      <c r="BA163">
        <v>0</v>
      </c>
      <c r="BB163">
        <v>0</v>
      </c>
    </row>
    <row r="164" spans="1:54" x14ac:dyDescent="0.25">
      <c r="A164">
        <v>0</v>
      </c>
      <c r="B164">
        <v>0</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5.785125113952605E-2</v>
      </c>
      <c r="AD164">
        <v>2.9030962614489841E-2</v>
      </c>
      <c r="AE164">
        <v>4.8131793835039016E-2</v>
      </c>
      <c r="AF164">
        <v>3.2119498321063034E-2</v>
      </c>
      <c r="AG164">
        <v>5.8095092158655715E-2</v>
      </c>
      <c r="AH164">
        <v>5.4749162767504023E-2</v>
      </c>
      <c r="AI164">
        <v>0.16390962553175936</v>
      </c>
      <c r="AJ164">
        <v>0.12654997668294876</v>
      </c>
      <c r="AK164">
        <v>0.19439221268417595</v>
      </c>
      <c r="AL164">
        <v>7.610642630325859E-2</v>
      </c>
      <c r="AM164">
        <v>0</v>
      </c>
      <c r="AN164">
        <v>0</v>
      </c>
      <c r="AO164">
        <v>0</v>
      </c>
      <c r="AP164">
        <v>0</v>
      </c>
      <c r="AQ164">
        <v>0</v>
      </c>
      <c r="AR164">
        <v>0</v>
      </c>
      <c r="AS164">
        <v>0</v>
      </c>
      <c r="AT164">
        <v>0</v>
      </c>
      <c r="AU164">
        <v>0</v>
      </c>
      <c r="AV164">
        <v>0</v>
      </c>
      <c r="AW164">
        <v>0</v>
      </c>
      <c r="AX164">
        <v>0</v>
      </c>
      <c r="AY164">
        <v>0</v>
      </c>
      <c r="AZ164">
        <v>0</v>
      </c>
      <c r="BA164">
        <v>0</v>
      </c>
      <c r="BB164">
        <v>0</v>
      </c>
    </row>
    <row r="165" spans="1:54" x14ac:dyDescent="0.25">
      <c r="A165">
        <v>0</v>
      </c>
      <c r="B165">
        <v>0</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4.411350393989294E-2</v>
      </c>
      <c r="AD165">
        <v>1.5551179447326952E-2</v>
      </c>
      <c r="AE165">
        <v>2.9180010059600414E-2</v>
      </c>
      <c r="AF165">
        <v>1.9904601742005062E-2</v>
      </c>
      <c r="AG165">
        <v>1.5551179447326952E-2</v>
      </c>
      <c r="AH165">
        <v>1.9904601742005062E-2</v>
      </c>
      <c r="AI165">
        <v>0.12323057733189535</v>
      </c>
      <c r="AJ165">
        <v>6.5792717134362078E-2</v>
      </c>
      <c r="AK165">
        <v>0.15953546456647483</v>
      </c>
      <c r="AL165">
        <v>4.4429689848236531E-2</v>
      </c>
      <c r="AM165">
        <v>0</v>
      </c>
      <c r="AN165">
        <v>0</v>
      </c>
      <c r="AO165">
        <v>0</v>
      </c>
      <c r="AP165">
        <v>0</v>
      </c>
      <c r="AQ165">
        <v>0</v>
      </c>
      <c r="AR165">
        <v>0</v>
      </c>
      <c r="AS165">
        <v>0</v>
      </c>
      <c r="AT165">
        <v>0</v>
      </c>
      <c r="AU165">
        <v>0</v>
      </c>
      <c r="AV165">
        <v>0</v>
      </c>
      <c r="AW165">
        <v>0</v>
      </c>
      <c r="AX165">
        <v>0</v>
      </c>
      <c r="AY165">
        <v>0</v>
      </c>
      <c r="AZ165">
        <v>0</v>
      </c>
      <c r="BA165">
        <v>0</v>
      </c>
      <c r="BB165">
        <v>0</v>
      </c>
    </row>
    <row r="166" spans="1:54" x14ac:dyDescent="0.25">
      <c r="A166">
        <v>0</v>
      </c>
      <c r="B166">
        <v>0</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2.3602579371086348E-3</v>
      </c>
      <c r="AD166">
        <v>2.3602579371086348E-3</v>
      </c>
      <c r="AE166">
        <v>1.5947594051813369E-2</v>
      </c>
      <c r="AF166">
        <v>6.0472785309418423E-3</v>
      </c>
      <c r="AG166">
        <v>2.1675197891915604E-2</v>
      </c>
      <c r="AH166">
        <v>2.1675197891915604E-2</v>
      </c>
      <c r="AI166">
        <v>8.8809601591444909E-2</v>
      </c>
      <c r="AJ166">
        <v>6.6945887753192879E-2</v>
      </c>
      <c r="AK166">
        <v>0.10385914911237981</v>
      </c>
      <c r="AL166">
        <v>2.696077078796158E-2</v>
      </c>
      <c r="AM166">
        <v>0</v>
      </c>
      <c r="AN166">
        <v>0</v>
      </c>
      <c r="AO166">
        <v>0</v>
      </c>
      <c r="AP166">
        <v>0</v>
      </c>
      <c r="AQ166">
        <v>0</v>
      </c>
      <c r="AR166">
        <v>0</v>
      </c>
      <c r="AS166">
        <v>0</v>
      </c>
      <c r="AT166">
        <v>0</v>
      </c>
      <c r="AU166">
        <v>0</v>
      </c>
      <c r="AV166">
        <v>0</v>
      </c>
      <c r="AW166">
        <v>0</v>
      </c>
      <c r="AX166">
        <v>0</v>
      </c>
      <c r="AY166">
        <v>0</v>
      </c>
      <c r="AZ166">
        <v>0</v>
      </c>
      <c r="BA166">
        <v>0</v>
      </c>
      <c r="BB166">
        <v>0</v>
      </c>
    </row>
    <row r="167" spans="1:54" x14ac:dyDescent="0.25">
      <c r="A167">
        <v>0</v>
      </c>
      <c r="B167">
        <v>0</v>
      </c>
      <c r="C167">
        <v>0</v>
      </c>
      <c r="D167">
        <v>0</v>
      </c>
      <c r="E167">
        <v>0</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6.5998336898162591E-2</v>
      </c>
      <c r="AJ167">
        <v>5.3343455624994929E-2</v>
      </c>
      <c r="AK167">
        <v>0.10934785452368356</v>
      </c>
      <c r="AL167">
        <v>2.6261713280721161E-2</v>
      </c>
      <c r="AM167">
        <v>4.8458706058955803E-2</v>
      </c>
      <c r="AN167">
        <v>3.4273304612331856E-2</v>
      </c>
      <c r="AO167">
        <v>0.16229664025694723</v>
      </c>
      <c r="AP167">
        <v>0.14044385412896854</v>
      </c>
      <c r="AQ167">
        <v>0.20016735242102546</v>
      </c>
      <c r="AR167">
        <v>0.18275110935128214</v>
      </c>
      <c r="AS167">
        <v>0</v>
      </c>
      <c r="AT167">
        <v>0</v>
      </c>
      <c r="AU167">
        <v>0</v>
      </c>
      <c r="AV167">
        <v>0</v>
      </c>
      <c r="AW167">
        <v>0</v>
      </c>
      <c r="AX167">
        <v>0</v>
      </c>
      <c r="AY167">
        <v>0</v>
      </c>
      <c r="AZ167">
        <v>0</v>
      </c>
      <c r="BA167">
        <v>0</v>
      </c>
      <c r="BB167">
        <v>0</v>
      </c>
    </row>
    <row r="168" spans="1:54" x14ac:dyDescent="0.25">
      <c r="A168">
        <v>0</v>
      </c>
      <c r="B168">
        <v>0</v>
      </c>
      <c r="C168">
        <v>0</v>
      </c>
      <c r="D168">
        <v>0</v>
      </c>
      <c r="E168">
        <v>0</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c r="AI168">
        <v>5.6752997624976209E-2</v>
      </c>
      <c r="AJ168">
        <v>6.060323146678448E-2</v>
      </c>
      <c r="AK168">
        <v>9.958898242422809E-2</v>
      </c>
      <c r="AL168">
        <v>2.7318352582286681E-2</v>
      </c>
      <c r="AM168">
        <v>4.6541103268356532E-2</v>
      </c>
      <c r="AN168">
        <v>5.2155677762939001E-2</v>
      </c>
      <c r="AO168">
        <v>0.15166682872901061</v>
      </c>
      <c r="AP168">
        <v>0.13409458246465866</v>
      </c>
      <c r="AQ168">
        <v>0.1761094706657611</v>
      </c>
      <c r="AR168">
        <v>0.16613685568008374</v>
      </c>
      <c r="AS168">
        <v>0</v>
      </c>
      <c r="AT168">
        <v>0</v>
      </c>
      <c r="AU168">
        <v>0</v>
      </c>
      <c r="AV168">
        <v>0</v>
      </c>
      <c r="AW168">
        <v>0</v>
      </c>
      <c r="AX168">
        <v>0</v>
      </c>
      <c r="AY168">
        <v>0</v>
      </c>
      <c r="AZ168">
        <v>0</v>
      </c>
      <c r="BA168">
        <v>0</v>
      </c>
      <c r="BB168">
        <v>0</v>
      </c>
    </row>
    <row r="169" spans="1:54" x14ac:dyDescent="0.25">
      <c r="A169">
        <v>0</v>
      </c>
      <c r="B169">
        <v>0</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5.6023832709987009E-2</v>
      </c>
      <c r="AJ169">
        <v>3.6367192641034662E-2</v>
      </c>
      <c r="AK169">
        <v>8.1028060633549726E-2</v>
      </c>
      <c r="AL169">
        <v>3.9339467989881693E-2</v>
      </c>
      <c r="AM169">
        <v>2.9847147167107846E-2</v>
      </c>
      <c r="AN169">
        <v>3.5855885081930772E-2</v>
      </c>
      <c r="AO169">
        <v>0.10960055064260998</v>
      </c>
      <c r="AP169">
        <v>9.9672077668210401E-2</v>
      </c>
      <c r="AQ169">
        <v>0.15157875930693021</v>
      </c>
      <c r="AR169">
        <v>0.15497328505842067</v>
      </c>
      <c r="AS169">
        <v>0</v>
      </c>
      <c r="AT169">
        <v>0</v>
      </c>
      <c r="AU169">
        <v>0</v>
      </c>
      <c r="AV169">
        <v>0</v>
      </c>
      <c r="AW169">
        <v>0</v>
      </c>
      <c r="AX169">
        <v>0</v>
      </c>
      <c r="AY169">
        <v>0</v>
      </c>
      <c r="AZ169">
        <v>0</v>
      </c>
      <c r="BA169">
        <v>0</v>
      </c>
      <c r="BB169">
        <v>0</v>
      </c>
    </row>
    <row r="170" spans="1:54" x14ac:dyDescent="0.25">
      <c r="A170">
        <v>0</v>
      </c>
      <c r="B170">
        <v>0</v>
      </c>
      <c r="C170">
        <v>0</v>
      </c>
      <c r="D170">
        <v>0</v>
      </c>
      <c r="E170">
        <v>0</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5.6629157844778066E-2</v>
      </c>
      <c r="AJ170">
        <v>3.5465825291847108E-2</v>
      </c>
      <c r="AK170">
        <v>9.5692316665458077E-2</v>
      </c>
      <c r="AL170">
        <v>9.3067440532616924E-3</v>
      </c>
      <c r="AM170">
        <v>2.0977572646518367E-2</v>
      </c>
      <c r="AN170">
        <v>2.0977572646518367E-2</v>
      </c>
      <c r="AO170">
        <v>7.4617864600135309E-2</v>
      </c>
      <c r="AP170">
        <v>9.1841834010787271E-2</v>
      </c>
      <c r="AQ170">
        <v>0.10643588295024975</v>
      </c>
      <c r="AR170">
        <v>0.13615403255083636</v>
      </c>
      <c r="AS170">
        <v>0</v>
      </c>
      <c r="AT170">
        <v>0</v>
      </c>
      <c r="AU170">
        <v>0</v>
      </c>
      <c r="AV170">
        <v>0</v>
      </c>
      <c r="AW170">
        <v>0</v>
      </c>
      <c r="AX170">
        <v>0</v>
      </c>
      <c r="AY170">
        <v>0</v>
      </c>
      <c r="AZ170">
        <v>0</v>
      </c>
      <c r="BA170">
        <v>0</v>
      </c>
      <c r="BB170">
        <v>0</v>
      </c>
    </row>
    <row r="171" spans="1:54" x14ac:dyDescent="0.25">
      <c r="A171">
        <v>0</v>
      </c>
      <c r="B171">
        <v>0</v>
      </c>
      <c r="C171">
        <v>0</v>
      </c>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c r="AI171">
        <v>5.4757853888685537E-2</v>
      </c>
      <c r="AJ171">
        <v>4.1344460483642542E-2</v>
      </c>
      <c r="AK171">
        <v>6.8646088266895888E-2</v>
      </c>
      <c r="AL171">
        <v>3.7003721530963596E-2</v>
      </c>
      <c r="AM171">
        <v>3.3337120735006553E-2</v>
      </c>
      <c r="AN171">
        <v>2.9085343248980211E-2</v>
      </c>
      <c r="AO171">
        <v>7.4709553666554629E-2</v>
      </c>
      <c r="AP171">
        <v>8.4434824244638107E-2</v>
      </c>
      <c r="AQ171">
        <v>0.14009816191812718</v>
      </c>
      <c r="AR171">
        <v>0.13491193670338775</v>
      </c>
      <c r="AS171">
        <v>0</v>
      </c>
      <c r="AT171">
        <v>0</v>
      </c>
      <c r="AU171">
        <v>0</v>
      </c>
      <c r="AV171">
        <v>0</v>
      </c>
      <c r="AW171">
        <v>0</v>
      </c>
      <c r="AX171">
        <v>0</v>
      </c>
      <c r="AY171">
        <v>0</v>
      </c>
      <c r="AZ171">
        <v>0</v>
      </c>
      <c r="BA171">
        <v>0</v>
      </c>
      <c r="BB171">
        <v>0</v>
      </c>
    </row>
    <row r="172" spans="1:54" x14ac:dyDescent="0.25">
      <c r="A172">
        <v>0</v>
      </c>
      <c r="B172">
        <v>0</v>
      </c>
      <c r="C172">
        <v>0</v>
      </c>
      <c r="D172">
        <v>0</v>
      </c>
      <c r="E172">
        <v>0</v>
      </c>
      <c r="F172">
        <v>0</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0</v>
      </c>
      <c r="AC172">
        <v>0</v>
      </c>
      <c r="AD172">
        <v>0</v>
      </c>
      <c r="AE172">
        <v>0</v>
      </c>
      <c r="AF172">
        <v>0</v>
      </c>
      <c r="AG172">
        <v>0</v>
      </c>
      <c r="AH172">
        <v>0</v>
      </c>
      <c r="AI172">
        <v>3.2830662105633401E-2</v>
      </c>
      <c r="AJ172">
        <v>2.271708370415116E-3</v>
      </c>
      <c r="AK172">
        <v>4.5731962454115316E-2</v>
      </c>
      <c r="AL172">
        <v>1.0278000727758099E-2</v>
      </c>
      <c r="AM172">
        <v>2.1053366531233714E-2</v>
      </c>
      <c r="AN172">
        <v>2.1053366531233714E-2</v>
      </c>
      <c r="AO172">
        <v>5.9883158332511788E-2</v>
      </c>
      <c r="AP172">
        <v>4.6621535816174398E-2</v>
      </c>
      <c r="AQ172">
        <v>0.10385914911237981</v>
      </c>
      <c r="AR172">
        <v>0.11150590778417979</v>
      </c>
      <c r="AS172">
        <v>0</v>
      </c>
      <c r="AT172">
        <v>0</v>
      </c>
      <c r="AU172">
        <v>0</v>
      </c>
      <c r="AV172">
        <v>0</v>
      </c>
      <c r="AW172">
        <v>0</v>
      </c>
      <c r="AX172">
        <v>0</v>
      </c>
      <c r="AY172">
        <v>0</v>
      </c>
      <c r="AZ172">
        <v>0</v>
      </c>
      <c r="BA172">
        <v>0</v>
      </c>
      <c r="BB172">
        <v>0</v>
      </c>
    </row>
    <row r="173" spans="1:54" x14ac:dyDescent="0.25">
      <c r="A173">
        <v>0</v>
      </c>
      <c r="B173">
        <v>0</v>
      </c>
      <c r="C173">
        <v>0</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1.0357283824400168E-2</v>
      </c>
      <c r="AN173">
        <v>1.0357283824400168E-2</v>
      </c>
      <c r="AO173">
        <v>5.0612251939780639E-2</v>
      </c>
      <c r="AP173">
        <v>4.6956299282473413E-2</v>
      </c>
      <c r="AQ173">
        <v>6.1776353500116676E-2</v>
      </c>
      <c r="AR173">
        <v>6.936165066189337E-2</v>
      </c>
      <c r="AS173">
        <v>8.7153574011303081E-2</v>
      </c>
      <c r="AT173">
        <v>0.15209389715914789</v>
      </c>
      <c r="AU173">
        <v>0.10408242908366538</v>
      </c>
      <c r="AV173">
        <v>0.22010352939790878</v>
      </c>
      <c r="AW173">
        <v>0</v>
      </c>
      <c r="AX173">
        <v>0</v>
      </c>
      <c r="AY173">
        <v>0</v>
      </c>
      <c r="AZ173">
        <v>0</v>
      </c>
      <c r="BA173">
        <v>0</v>
      </c>
      <c r="BB173">
        <v>0</v>
      </c>
    </row>
    <row r="174" spans="1:54" x14ac:dyDescent="0.25">
      <c r="A174">
        <v>0</v>
      </c>
      <c r="B174">
        <v>0</v>
      </c>
      <c r="C174">
        <v>0</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0</v>
      </c>
      <c r="AG174">
        <v>0</v>
      </c>
      <c r="AH174">
        <v>0</v>
      </c>
      <c r="AI174">
        <v>0</v>
      </c>
      <c r="AJ174">
        <v>0</v>
      </c>
      <c r="AK174">
        <v>0</v>
      </c>
      <c r="AL174">
        <v>0</v>
      </c>
      <c r="AM174">
        <v>2.9908040624599674E-2</v>
      </c>
      <c r="AN174">
        <v>2.8351734989428723E-2</v>
      </c>
      <c r="AO174">
        <v>9.4735777717226965E-2</v>
      </c>
      <c r="AP174">
        <v>7.4187477111899658E-2</v>
      </c>
      <c r="AQ174">
        <v>0.10340071994920985</v>
      </c>
      <c r="AR174">
        <v>0.11561819807933271</v>
      </c>
      <c r="AS174">
        <v>0.15343206756840932</v>
      </c>
      <c r="AT174">
        <v>0.14428333300054352</v>
      </c>
      <c r="AU174">
        <v>0.16998988454246855</v>
      </c>
      <c r="AV174">
        <v>0.25042169149222859</v>
      </c>
      <c r="AW174">
        <v>0</v>
      </c>
      <c r="AX174">
        <v>0</v>
      </c>
      <c r="AY174">
        <v>0</v>
      </c>
      <c r="AZ174">
        <v>0</v>
      </c>
      <c r="BA174">
        <v>0</v>
      </c>
      <c r="BB174">
        <v>0</v>
      </c>
    </row>
    <row r="175" spans="1:54" x14ac:dyDescent="0.25">
      <c r="A175">
        <v>0</v>
      </c>
      <c r="B175">
        <v>0</v>
      </c>
      <c r="C175">
        <v>0</v>
      </c>
      <c r="D175">
        <v>0</v>
      </c>
      <c r="E175">
        <v>0</v>
      </c>
      <c r="F175">
        <v>0</v>
      </c>
      <c r="G175">
        <v>0</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0</v>
      </c>
      <c r="AF175">
        <v>0</v>
      </c>
      <c r="AG175">
        <v>0</v>
      </c>
      <c r="AH175">
        <v>0</v>
      </c>
      <c r="AI175">
        <v>0</v>
      </c>
      <c r="AJ175">
        <v>0</v>
      </c>
      <c r="AK175">
        <v>0</v>
      </c>
      <c r="AL175">
        <v>0</v>
      </c>
      <c r="AM175">
        <v>1.3791639805696403E-3</v>
      </c>
      <c r="AN175">
        <v>6.2263385017158543E-3</v>
      </c>
      <c r="AO175">
        <v>4.417002588219493E-2</v>
      </c>
      <c r="AP175">
        <v>1.6137831420471677E-2</v>
      </c>
      <c r="AQ175">
        <v>4.417002588219493E-2</v>
      </c>
      <c r="AR175">
        <v>5.2858273726772376E-2</v>
      </c>
      <c r="AS175">
        <v>7.6283751888775009E-2</v>
      </c>
      <c r="AT175">
        <v>9.9990381519196814E-2</v>
      </c>
      <c r="AU175">
        <v>0.12932480603015972</v>
      </c>
      <c r="AV175">
        <v>0.15435908790933639</v>
      </c>
      <c r="AW175">
        <v>0</v>
      </c>
      <c r="AX175">
        <v>0</v>
      </c>
      <c r="AY175">
        <v>0</v>
      </c>
      <c r="AZ175">
        <v>0</v>
      </c>
      <c r="BA175">
        <v>0</v>
      </c>
      <c r="BB175">
        <v>0</v>
      </c>
    </row>
    <row r="176" spans="1:54" x14ac:dyDescent="0.25">
      <c r="A176">
        <v>0</v>
      </c>
      <c r="B176">
        <v>0</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2.3151367400750557E-3</v>
      </c>
      <c r="AN176">
        <v>5.9313219578870438E-3</v>
      </c>
      <c r="AO176">
        <v>1.0475593366605654E-2</v>
      </c>
      <c r="AP176">
        <v>2.1463878543519249E-2</v>
      </c>
      <c r="AQ176">
        <v>7.559355940885315E-2</v>
      </c>
      <c r="AR176">
        <v>6.1063285900828768E-2</v>
      </c>
      <c r="AS176">
        <v>6.8947715964451484E-2</v>
      </c>
      <c r="AT176">
        <v>0.11372610699593744</v>
      </c>
      <c r="AU176">
        <v>9.9188406267655238E-2</v>
      </c>
      <c r="AV176">
        <v>0.18884305959164727</v>
      </c>
      <c r="AW176">
        <v>0</v>
      </c>
      <c r="AX176">
        <v>0</v>
      </c>
      <c r="AY176">
        <v>0</v>
      </c>
      <c r="AZ176">
        <v>0</v>
      </c>
      <c r="BA176">
        <v>0</v>
      </c>
      <c r="BB176">
        <v>0</v>
      </c>
    </row>
    <row r="177" spans="1:54" x14ac:dyDescent="0.25">
      <c r="A177">
        <v>0</v>
      </c>
      <c r="B177">
        <v>0</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1.6758222698167985E-2</v>
      </c>
      <c r="AN177">
        <v>3.4097132771268523E-2</v>
      </c>
      <c r="AO177">
        <v>5.3810861841865731E-2</v>
      </c>
      <c r="AP177">
        <v>6.4298184643255429E-2</v>
      </c>
      <c r="AQ177">
        <v>9.7635202015848299E-2</v>
      </c>
      <c r="AR177">
        <v>8.6247934048714892E-2</v>
      </c>
      <c r="AS177">
        <v>0.12110193225514299</v>
      </c>
      <c r="AT177">
        <v>0.13314278351540509</v>
      </c>
      <c r="AU177">
        <v>6.4298184643255429E-2</v>
      </c>
      <c r="AV177">
        <v>0.14536832649814602</v>
      </c>
      <c r="AW177">
        <v>0</v>
      </c>
      <c r="AX177">
        <v>0</v>
      </c>
      <c r="AY177">
        <v>0</v>
      </c>
      <c r="AZ177">
        <v>0</v>
      </c>
      <c r="BA177">
        <v>0</v>
      </c>
      <c r="BB177">
        <v>0</v>
      </c>
    </row>
    <row r="178" spans="1:54" x14ac:dyDescent="0.25">
      <c r="A178">
        <v>0</v>
      </c>
      <c r="B178">
        <v>0</v>
      </c>
      <c r="C178">
        <v>0</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c r="AI178">
        <v>0</v>
      </c>
      <c r="AJ178">
        <v>0</v>
      </c>
      <c r="AK178">
        <v>0</v>
      </c>
      <c r="AL178">
        <v>0</v>
      </c>
      <c r="AM178">
        <v>4.6031092743149191E-3</v>
      </c>
      <c r="AN178">
        <v>4.7758041242211297E-4</v>
      </c>
      <c r="AO178">
        <v>3.134680572865306E-2</v>
      </c>
      <c r="AP178">
        <v>6.7492538115963785E-2</v>
      </c>
      <c r="AQ178">
        <v>9.4369776069091915E-2</v>
      </c>
      <c r="AR178">
        <v>8.0708876466822788E-2</v>
      </c>
      <c r="AS178">
        <v>4.2696394936273696E-2</v>
      </c>
      <c r="AT178">
        <v>6.7492538115963785E-2</v>
      </c>
      <c r="AU178">
        <v>8.0708876466822788E-2</v>
      </c>
      <c r="AV178">
        <v>9.4369776069091915E-2</v>
      </c>
      <c r="AW178">
        <v>0</v>
      </c>
      <c r="AX178">
        <v>0</v>
      </c>
      <c r="AY178">
        <v>0</v>
      </c>
      <c r="AZ178">
        <v>0</v>
      </c>
      <c r="BA178">
        <v>0</v>
      </c>
      <c r="BB178">
        <v>0</v>
      </c>
    </row>
    <row r="179" spans="1:54" x14ac:dyDescent="0.25">
      <c r="A179">
        <v>0</v>
      </c>
      <c r="B179">
        <v>0</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c r="AM179">
        <v>0</v>
      </c>
      <c r="AN179">
        <v>0</v>
      </c>
      <c r="AO179">
        <v>5.8861293159318245E-4</v>
      </c>
      <c r="AP179">
        <v>5.6832569787479623E-3</v>
      </c>
      <c r="AQ179">
        <v>2.5931290266323431E-2</v>
      </c>
      <c r="AR179">
        <v>3.8852314778061781E-2</v>
      </c>
      <c r="AS179">
        <v>8.3912399775594504E-2</v>
      </c>
      <c r="AT179">
        <v>8.3912399775594504E-2</v>
      </c>
      <c r="AU179">
        <v>5.2976573866817145E-2</v>
      </c>
      <c r="AV179">
        <v>6.8052094461469204E-2</v>
      </c>
      <c r="AW179">
        <v>0</v>
      </c>
      <c r="AX179">
        <v>0</v>
      </c>
      <c r="AY179">
        <v>0</v>
      </c>
      <c r="AZ179">
        <v>0</v>
      </c>
      <c r="BA179">
        <v>0</v>
      </c>
      <c r="BB179">
        <v>0</v>
      </c>
    </row>
    <row r="180" spans="1:54" x14ac:dyDescent="0.25">
      <c r="A180">
        <v>0</v>
      </c>
      <c r="B180">
        <v>0</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c r="AN180">
        <v>0</v>
      </c>
      <c r="AO180">
        <v>6.8403102469466546E-4</v>
      </c>
      <c r="AP180">
        <v>6.8403102469466546E-4</v>
      </c>
      <c r="AQ180">
        <v>6.6145704115288181E-3</v>
      </c>
      <c r="AR180">
        <v>1.7043530695818793E-2</v>
      </c>
      <c r="AS180">
        <v>6.1925721333396244E-2</v>
      </c>
      <c r="AT180">
        <v>6.6145704115288181E-3</v>
      </c>
      <c r="AU180">
        <v>6.6145704115288181E-3</v>
      </c>
      <c r="AV180">
        <v>3.0251965068749664E-2</v>
      </c>
      <c r="AW180">
        <v>0</v>
      </c>
      <c r="AX180">
        <v>0</v>
      </c>
      <c r="AY180">
        <v>0</v>
      </c>
      <c r="AZ180">
        <v>0</v>
      </c>
      <c r="BA180">
        <v>0</v>
      </c>
      <c r="BB180">
        <v>0</v>
      </c>
    </row>
    <row r="181" spans="1:54" x14ac:dyDescent="0.25">
      <c r="A181">
        <v>0</v>
      </c>
      <c r="B181">
        <v>0</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8.1781344606563083E-3</v>
      </c>
      <c r="AN181">
        <v>8.4357092663047816E-4</v>
      </c>
      <c r="AO181">
        <v>8.4357092663047816E-4</v>
      </c>
      <c r="AP181">
        <v>8.4357092663047816E-4</v>
      </c>
      <c r="AQ181">
        <v>8.4357092663047816E-4</v>
      </c>
      <c r="AR181">
        <v>8.1781344606563083E-3</v>
      </c>
      <c r="AS181">
        <v>8.4357092663047816E-4</v>
      </c>
      <c r="AT181">
        <v>5.6421696468071603E-2</v>
      </c>
      <c r="AU181">
        <v>5.6421696468071603E-2</v>
      </c>
      <c r="AV181">
        <v>3.8894831295438859E-2</v>
      </c>
      <c r="AW181">
        <v>0</v>
      </c>
      <c r="AX181">
        <v>0</v>
      </c>
      <c r="AY181">
        <v>0</v>
      </c>
      <c r="AZ181">
        <v>0</v>
      </c>
      <c r="BA181">
        <v>0</v>
      </c>
      <c r="BB181">
        <v>0</v>
      </c>
    </row>
    <row r="182" spans="1:54" x14ac:dyDescent="0.25">
      <c r="A182">
        <v>0</v>
      </c>
      <c r="B182">
        <v>0</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6.2719720956904076E-3</v>
      </c>
      <c r="AN182">
        <v>6.4896389548194534E-4</v>
      </c>
      <c r="AO182">
        <v>6.2719720956904076E-3</v>
      </c>
      <c r="AP182">
        <v>2.8660105126096347E-2</v>
      </c>
      <c r="AQ182">
        <v>1.6153300310658342E-2</v>
      </c>
      <c r="AR182">
        <v>7.5350477316653008E-2</v>
      </c>
      <c r="AS182">
        <v>0.11133694110414694</v>
      </c>
      <c r="AT182">
        <v>2.8660105126096347E-2</v>
      </c>
      <c r="AU182">
        <v>4.2968343001789144E-2</v>
      </c>
      <c r="AV182">
        <v>0.15001413047052092</v>
      </c>
      <c r="AW182">
        <v>0</v>
      </c>
      <c r="AX182">
        <v>0</v>
      </c>
      <c r="AY182">
        <v>0</v>
      </c>
      <c r="AZ182">
        <v>0</v>
      </c>
      <c r="BA182">
        <v>0</v>
      </c>
      <c r="BB182">
        <v>0</v>
      </c>
    </row>
    <row r="183" spans="1:54" x14ac:dyDescent="0.25">
      <c r="A183">
        <v>0</v>
      </c>
      <c r="B183">
        <v>0</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c r="AN183">
        <v>1.2650894979498051E-3</v>
      </c>
      <c r="AO183">
        <v>0</v>
      </c>
      <c r="AP183">
        <v>1.2650894979498051E-3</v>
      </c>
      <c r="AQ183">
        <v>1.2650894979498051E-3</v>
      </c>
      <c r="AR183">
        <v>5.7333997050032726E-2</v>
      </c>
      <c r="AS183">
        <v>8.657146910143465E-2</v>
      </c>
      <c r="AT183">
        <v>0.11893159040572754</v>
      </c>
      <c r="AU183">
        <v>3.2070937185463666E-2</v>
      </c>
      <c r="AV183">
        <v>5.7333997050032726E-2</v>
      </c>
      <c r="AW183">
        <v>0</v>
      </c>
      <c r="AX183">
        <v>0</v>
      </c>
      <c r="AY183">
        <v>0</v>
      </c>
      <c r="AZ183">
        <v>0</v>
      </c>
      <c r="BA183">
        <v>0</v>
      </c>
      <c r="BB183">
        <v>0</v>
      </c>
    </row>
    <row r="184" spans="1:54" x14ac:dyDescent="0.25">
      <c r="A184">
        <v>0</v>
      </c>
      <c r="B184">
        <v>0</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7.6691207504810902E-4</v>
      </c>
      <c r="AN184">
        <v>7.6691207504810902E-4</v>
      </c>
      <c r="AO184">
        <v>7.425837742259786E-3</v>
      </c>
      <c r="AP184">
        <v>7.425837742259786E-3</v>
      </c>
      <c r="AQ184">
        <v>1.9154942987404916E-2</v>
      </c>
      <c r="AR184">
        <v>7.425837742259786E-3</v>
      </c>
      <c r="AS184">
        <v>7.425837742259786E-3</v>
      </c>
      <c r="AT184">
        <v>5.1088699356081235E-2</v>
      </c>
      <c r="AU184">
        <v>7.425837742259786E-3</v>
      </c>
      <c r="AV184">
        <v>3.4032881422978722E-2</v>
      </c>
      <c r="AW184">
        <v>0</v>
      </c>
      <c r="AX184">
        <v>0</v>
      </c>
      <c r="AY184">
        <v>0</v>
      </c>
      <c r="AZ184">
        <v>0</v>
      </c>
      <c r="BA184">
        <v>0</v>
      </c>
      <c r="BB184">
        <v>0</v>
      </c>
    </row>
    <row r="185" spans="1:54" x14ac:dyDescent="0.25">
      <c r="A185">
        <v>0</v>
      </c>
      <c r="B185">
        <v>0</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0</v>
      </c>
      <c r="AN185">
        <v>0</v>
      </c>
      <c r="AO185">
        <v>0</v>
      </c>
      <c r="AP185">
        <v>0</v>
      </c>
      <c r="AQ185">
        <v>2.5598179860616792E-3</v>
      </c>
      <c r="AR185">
        <v>1.1589645899378817E-2</v>
      </c>
      <c r="AS185">
        <v>2.5598179860616792E-3</v>
      </c>
      <c r="AT185">
        <v>1.7307875846439974E-2</v>
      </c>
      <c r="AU185">
        <v>2.3528385784306133E-2</v>
      </c>
      <c r="AV185">
        <v>5.1644735762830185E-2</v>
      </c>
      <c r="AW185">
        <v>4.7842911553775902E-2</v>
      </c>
      <c r="AX185">
        <v>4.0069667511620943E-2</v>
      </c>
      <c r="AY185">
        <v>0.35878451330972316</v>
      </c>
      <c r="AZ185">
        <v>0.16378009388236969</v>
      </c>
      <c r="BA185">
        <v>0</v>
      </c>
      <c r="BB185">
        <v>0</v>
      </c>
    </row>
    <row r="186" spans="1:54" x14ac:dyDescent="0.25">
      <c r="A186">
        <v>0</v>
      </c>
      <c r="B186">
        <v>0</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c r="AN186">
        <v>0</v>
      </c>
      <c r="AO186">
        <v>0</v>
      </c>
      <c r="AP186">
        <v>0</v>
      </c>
      <c r="AQ186">
        <v>5.5032149136404682E-3</v>
      </c>
      <c r="AR186">
        <v>1.1143570383548393E-2</v>
      </c>
      <c r="AS186">
        <v>2.0992441692990221E-2</v>
      </c>
      <c r="AT186">
        <v>2.0992441692990221E-2</v>
      </c>
      <c r="AU186">
        <v>5.4771123056131021E-2</v>
      </c>
      <c r="AV186">
        <v>7.9228780801497423E-2</v>
      </c>
      <c r="AW186">
        <v>0.11424775486353611</v>
      </c>
      <c r="AX186">
        <v>5.3273000448551711E-2</v>
      </c>
      <c r="AY186">
        <v>0.35699723449655929</v>
      </c>
      <c r="AZ186">
        <v>0.16509883354423249</v>
      </c>
      <c r="BA186">
        <v>0</v>
      </c>
      <c r="BB186">
        <v>0</v>
      </c>
    </row>
    <row r="187" spans="1:54" x14ac:dyDescent="0.25">
      <c r="A187">
        <v>0</v>
      </c>
      <c r="B187">
        <v>0</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c r="AN187">
        <v>0</v>
      </c>
      <c r="AO187">
        <v>0</v>
      </c>
      <c r="AP187">
        <v>0</v>
      </c>
      <c r="AQ187">
        <v>3.6357307269043945E-3</v>
      </c>
      <c r="AR187">
        <v>2.4674706599590174E-2</v>
      </c>
      <c r="AS187">
        <v>2.4674706599590174E-2</v>
      </c>
      <c r="AT187">
        <v>9.3308434127569312E-3</v>
      </c>
      <c r="AU187">
        <v>4.304937841896822E-2</v>
      </c>
      <c r="AV187">
        <v>6.3308226167694159E-2</v>
      </c>
      <c r="AW187">
        <v>8.6247934048714892E-2</v>
      </c>
      <c r="AX187">
        <v>4.371844909859296E-2</v>
      </c>
      <c r="AY187">
        <v>0.33143938162092512</v>
      </c>
      <c r="AZ187">
        <v>0.17032661617951939</v>
      </c>
      <c r="BA187">
        <v>0</v>
      </c>
      <c r="BB187">
        <v>0</v>
      </c>
    </row>
    <row r="188" spans="1:54" x14ac:dyDescent="0.25">
      <c r="A188">
        <v>0</v>
      </c>
      <c r="B188">
        <v>0</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c r="AN188">
        <v>0</v>
      </c>
      <c r="AO188">
        <v>0</v>
      </c>
      <c r="AP188">
        <v>0</v>
      </c>
      <c r="AQ188">
        <v>1.910931186120432E-2</v>
      </c>
      <c r="AR188">
        <v>1.910931186120432E-2</v>
      </c>
      <c r="AS188">
        <v>2.8586045366517043E-2</v>
      </c>
      <c r="AT188">
        <v>3.892083192236423E-2</v>
      </c>
      <c r="AU188">
        <v>6.1479662965735371E-2</v>
      </c>
      <c r="AV188">
        <v>4.9926616023480752E-2</v>
      </c>
      <c r="AW188">
        <v>7.3493271866249654E-2</v>
      </c>
      <c r="AX188">
        <v>8.5903995331613969E-2</v>
      </c>
      <c r="AY188">
        <v>0.38217371917646803</v>
      </c>
      <c r="AZ188">
        <v>9.8663816842086915E-2</v>
      </c>
      <c r="BA188">
        <v>0</v>
      </c>
      <c r="BB188">
        <v>0</v>
      </c>
    </row>
    <row r="189" spans="1:54" x14ac:dyDescent="0.25">
      <c r="A189">
        <v>0</v>
      </c>
      <c r="B189">
        <v>0</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c r="AN189">
        <v>0</v>
      </c>
      <c r="AO189">
        <v>0</v>
      </c>
      <c r="AP189">
        <v>0</v>
      </c>
      <c r="AQ189">
        <v>6.8003006540228103E-3</v>
      </c>
      <c r="AR189">
        <v>6.8003006540228103E-3</v>
      </c>
      <c r="AS189">
        <v>1.7043530695818793E-2</v>
      </c>
      <c r="AT189">
        <v>1.7043530695818793E-2</v>
      </c>
      <c r="AU189">
        <v>3.0251965068749664E-2</v>
      </c>
      <c r="AV189">
        <v>6.1925721333396244E-2</v>
      </c>
      <c r="AW189">
        <v>6.3720133608385576E-2</v>
      </c>
      <c r="AX189">
        <v>0.12120329412383524</v>
      </c>
      <c r="AY189">
        <v>0.49029745334810837</v>
      </c>
      <c r="AZ189">
        <v>0.14200244726340183</v>
      </c>
      <c r="BA189">
        <v>0</v>
      </c>
      <c r="BB189">
        <v>0</v>
      </c>
    </row>
    <row r="190" spans="1:54" x14ac:dyDescent="0.25">
      <c r="A190">
        <v>0</v>
      </c>
      <c r="B190">
        <v>0</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c r="AO190">
        <v>0</v>
      </c>
      <c r="AP190">
        <v>0</v>
      </c>
      <c r="AQ190">
        <v>0</v>
      </c>
      <c r="AR190">
        <v>6.6145704115288181E-3</v>
      </c>
      <c r="AS190">
        <v>3.0251965068749664E-2</v>
      </c>
      <c r="AT190">
        <v>1.7043530695818793E-2</v>
      </c>
      <c r="AU190">
        <v>4.5371992341994016E-2</v>
      </c>
      <c r="AV190">
        <v>6.1925721333396244E-2</v>
      </c>
      <c r="AW190">
        <v>8.1943639765208798E-2</v>
      </c>
      <c r="AX190">
        <v>4.6677660603090254E-2</v>
      </c>
      <c r="AY190">
        <v>0.40756524089177626</v>
      </c>
      <c r="AZ190">
        <v>0.16347398462849383</v>
      </c>
      <c r="BA190">
        <v>0</v>
      </c>
      <c r="BB190">
        <v>0</v>
      </c>
    </row>
    <row r="191" spans="1:54" x14ac:dyDescent="0.25">
      <c r="A191">
        <v>0</v>
      </c>
      <c r="B191">
        <v>0</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0</v>
      </c>
      <c r="AK191">
        <v>0</v>
      </c>
      <c r="AL191">
        <v>0</v>
      </c>
      <c r="AM191">
        <v>0</v>
      </c>
      <c r="AN191">
        <v>0</v>
      </c>
      <c r="AO191">
        <v>0</v>
      </c>
      <c r="AP191">
        <v>0</v>
      </c>
      <c r="AQ191">
        <v>2.1863736829853625E-2</v>
      </c>
      <c r="AR191">
        <v>2.1863736829853625E-2</v>
      </c>
      <c r="AS191">
        <v>3.8894831295438859E-2</v>
      </c>
      <c r="AT191">
        <v>8.4639622530018194E-3</v>
      </c>
      <c r="AU191">
        <v>8.4639622530018194E-3</v>
      </c>
      <c r="AV191">
        <v>2.1863736829853625E-2</v>
      </c>
      <c r="AW191">
        <v>2.1863736829853625E-2</v>
      </c>
      <c r="AX191">
        <v>5.8456082972634493E-2</v>
      </c>
      <c r="AY191">
        <v>0.17938364923511174</v>
      </c>
      <c r="AZ191">
        <v>5.8456082972634493E-2</v>
      </c>
      <c r="BA191">
        <v>0</v>
      </c>
      <c r="BB191">
        <v>0</v>
      </c>
    </row>
    <row r="192" spans="1:54" x14ac:dyDescent="0.25">
      <c r="A192">
        <v>0</v>
      </c>
      <c r="B192">
        <v>0</v>
      </c>
      <c r="C192">
        <v>0</v>
      </c>
      <c r="D192">
        <v>0</v>
      </c>
      <c r="E192">
        <v>0</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v>
      </c>
      <c r="AL192">
        <v>0</v>
      </c>
      <c r="AM192">
        <v>0</v>
      </c>
      <c r="AN192">
        <v>0</v>
      </c>
      <c r="AO192">
        <v>0</v>
      </c>
      <c r="AP192">
        <v>0</v>
      </c>
      <c r="AQ192">
        <v>0</v>
      </c>
      <c r="AR192">
        <v>0</v>
      </c>
      <c r="AS192">
        <v>0</v>
      </c>
      <c r="AT192">
        <v>0</v>
      </c>
      <c r="AU192">
        <v>0</v>
      </c>
      <c r="AV192">
        <v>1.4881743912666338E-3</v>
      </c>
      <c r="AW192">
        <v>0</v>
      </c>
      <c r="AX192">
        <v>1.4579316840302475E-2</v>
      </c>
      <c r="AY192">
        <v>1.4579316840302475E-2</v>
      </c>
      <c r="AZ192">
        <v>0</v>
      </c>
      <c r="BA192">
        <v>0</v>
      </c>
      <c r="BB192">
        <v>0</v>
      </c>
    </row>
    <row r="193" spans="1:54" x14ac:dyDescent="0.25">
      <c r="A193">
        <v>0</v>
      </c>
      <c r="B193">
        <v>0</v>
      </c>
      <c r="C193">
        <v>0</v>
      </c>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c r="AJ193">
        <v>0</v>
      </c>
      <c r="AK193">
        <v>0</v>
      </c>
      <c r="AL193">
        <v>0</v>
      </c>
      <c r="AM193">
        <v>0</v>
      </c>
      <c r="AN193">
        <v>0</v>
      </c>
      <c r="AO193">
        <v>0</v>
      </c>
      <c r="AP193">
        <v>0</v>
      </c>
      <c r="AQ193">
        <v>2.6559314986248944E-2</v>
      </c>
      <c r="AR193">
        <v>1.0543524454697476E-3</v>
      </c>
      <c r="AS193">
        <v>2.6559314986248944E-2</v>
      </c>
      <c r="AT193">
        <v>4.7353626607257115E-2</v>
      </c>
      <c r="AU193">
        <v>4.7353626607257115E-2</v>
      </c>
      <c r="AV193">
        <v>4.7353626607257115E-2</v>
      </c>
      <c r="AW193">
        <v>4.7353626607257115E-2</v>
      </c>
      <c r="AX193">
        <v>7.131861719805499E-2</v>
      </c>
      <c r="AY193">
        <v>0.25553020199474608</v>
      </c>
      <c r="AZ193">
        <v>0.1563022857091354</v>
      </c>
      <c r="BA193">
        <v>0</v>
      </c>
      <c r="BB193">
        <v>0</v>
      </c>
    </row>
    <row r="194" spans="1:54" x14ac:dyDescent="0.25">
      <c r="A194">
        <v>0</v>
      </c>
      <c r="B194">
        <v>0</v>
      </c>
      <c r="C194">
        <v>0</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0</v>
      </c>
      <c r="AN194">
        <v>0</v>
      </c>
      <c r="AO194">
        <v>0</v>
      </c>
      <c r="AP194">
        <v>0</v>
      </c>
      <c r="AQ194">
        <v>1.3751215664364477E-2</v>
      </c>
      <c r="AR194">
        <v>1.3751215664364477E-2</v>
      </c>
      <c r="AS194">
        <v>1.4055561673694209E-3</v>
      </c>
      <c r="AT194">
        <v>1.3751215664364477E-2</v>
      </c>
      <c r="AU194">
        <v>1.3751215664364477E-2</v>
      </c>
      <c r="AV194">
        <v>1.3751215664364477E-2</v>
      </c>
      <c r="AW194">
        <v>3.5785083121574635E-2</v>
      </c>
      <c r="AX194">
        <v>6.4092047717666412E-2</v>
      </c>
      <c r="AY194">
        <v>0.17298585478975181</v>
      </c>
      <c r="AZ194">
        <v>0.1334274025061235</v>
      </c>
      <c r="BA194">
        <v>0</v>
      </c>
      <c r="BB194">
        <v>0</v>
      </c>
    </row>
    <row r="195" spans="1:54" x14ac:dyDescent="0.25">
      <c r="A195">
        <v>0</v>
      </c>
      <c r="B195">
        <v>0</v>
      </c>
      <c r="C195">
        <v>0</v>
      </c>
      <c r="D195">
        <v>0</v>
      </c>
      <c r="E195">
        <v>0</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c r="AI195">
        <v>0</v>
      </c>
      <c r="AJ195">
        <v>0</v>
      </c>
      <c r="AK195">
        <v>0</v>
      </c>
      <c r="AL195">
        <v>0</v>
      </c>
      <c r="AM195">
        <v>0</v>
      </c>
      <c r="AN195">
        <v>0</v>
      </c>
      <c r="AO195">
        <v>0</v>
      </c>
      <c r="AP195">
        <v>0</v>
      </c>
      <c r="AQ195">
        <v>0</v>
      </c>
      <c r="AR195">
        <v>1.120558602415099E-2</v>
      </c>
      <c r="AS195">
        <v>0</v>
      </c>
      <c r="AT195">
        <v>0</v>
      </c>
      <c r="AU195">
        <v>0</v>
      </c>
      <c r="AV195">
        <v>0</v>
      </c>
      <c r="AW195">
        <v>1.120558602415099E-2</v>
      </c>
      <c r="AX195">
        <v>1.120558602415099E-2</v>
      </c>
      <c r="AY195">
        <v>0.17197943764633261</v>
      </c>
      <c r="AZ195">
        <v>1.1501475265735753E-3</v>
      </c>
      <c r="BA195">
        <v>0</v>
      </c>
      <c r="BB195">
        <v>0</v>
      </c>
    </row>
    <row r="196" spans="1:54" x14ac:dyDescent="0.25">
      <c r="A196">
        <v>0</v>
      </c>
      <c r="B196">
        <v>0</v>
      </c>
      <c r="C196">
        <v>0</v>
      </c>
      <c r="D196">
        <v>0</v>
      </c>
      <c r="E196">
        <v>0</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c r="AI196">
        <v>0</v>
      </c>
      <c r="AJ196">
        <v>0</v>
      </c>
      <c r="AK196">
        <v>0</v>
      </c>
      <c r="AL196">
        <v>0</v>
      </c>
      <c r="AM196">
        <v>0</v>
      </c>
      <c r="AN196">
        <v>0</v>
      </c>
      <c r="AO196">
        <v>0</v>
      </c>
      <c r="AP196">
        <v>0</v>
      </c>
      <c r="AQ196">
        <v>1.6864302413527026E-3</v>
      </c>
      <c r="AR196">
        <v>1.6864302413527026E-3</v>
      </c>
      <c r="AS196">
        <v>1.6864302413527026E-3</v>
      </c>
      <c r="AT196">
        <v>0</v>
      </c>
      <c r="AU196">
        <v>0</v>
      </c>
      <c r="AV196">
        <v>1.6864302413527026E-3</v>
      </c>
      <c r="AW196">
        <v>1.6864302413527026E-3</v>
      </c>
      <c r="AX196">
        <v>1.6575913440083606E-2</v>
      </c>
      <c r="AY196">
        <v>0.16336432385951327</v>
      </c>
      <c r="AZ196">
        <v>4.3312005105836604E-2</v>
      </c>
      <c r="BA196">
        <v>0</v>
      </c>
      <c r="BB196">
        <v>0</v>
      </c>
    </row>
    <row r="197" spans="1:54" x14ac:dyDescent="0.25">
      <c r="A197">
        <v>0</v>
      </c>
      <c r="B197">
        <v>0</v>
      </c>
      <c r="C197">
        <v>0</v>
      </c>
      <c r="D197">
        <v>0</v>
      </c>
      <c r="E197">
        <v>0</v>
      </c>
      <c r="F197">
        <v>0</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v>
      </c>
      <c r="AA197">
        <v>0</v>
      </c>
      <c r="AB197">
        <v>0</v>
      </c>
      <c r="AC197">
        <v>0</v>
      </c>
      <c r="AD197">
        <v>0</v>
      </c>
      <c r="AE197">
        <v>0</v>
      </c>
      <c r="AF197">
        <v>0</v>
      </c>
      <c r="AG197">
        <v>0</v>
      </c>
      <c r="AH197">
        <v>0</v>
      </c>
      <c r="AI197">
        <v>0</v>
      </c>
      <c r="AJ197">
        <v>0</v>
      </c>
      <c r="AK197">
        <v>0</v>
      </c>
      <c r="AL197">
        <v>0</v>
      </c>
      <c r="AM197">
        <v>0</v>
      </c>
      <c r="AN197">
        <v>0</v>
      </c>
      <c r="AO197">
        <v>0</v>
      </c>
      <c r="AP197">
        <v>0</v>
      </c>
      <c r="AQ197">
        <v>0</v>
      </c>
      <c r="AR197">
        <v>0</v>
      </c>
      <c r="AS197">
        <v>5.0864679300329715E-3</v>
      </c>
      <c r="AT197">
        <v>5.2731525342312058E-4</v>
      </c>
      <c r="AU197">
        <v>0</v>
      </c>
      <c r="AV197">
        <v>2.3173495136761008E-2</v>
      </c>
      <c r="AW197">
        <v>8.9498381849372755E-2</v>
      </c>
      <c r="AX197">
        <v>1.3079244409552646E-2</v>
      </c>
      <c r="AY197">
        <v>7.481086039959306E-2</v>
      </c>
      <c r="AZ197">
        <v>4.7283760421179488E-2</v>
      </c>
      <c r="BA197">
        <v>2.5931290266323431E-2</v>
      </c>
      <c r="BB197">
        <v>0.19076275200290893</v>
      </c>
    </row>
    <row r="198" spans="1:54" x14ac:dyDescent="0.25">
      <c r="A198">
        <v>0</v>
      </c>
      <c r="B198">
        <v>0</v>
      </c>
      <c r="C198">
        <v>0</v>
      </c>
      <c r="D198">
        <v>0</v>
      </c>
      <c r="E198">
        <v>0</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c r="AM198">
        <v>0</v>
      </c>
      <c r="AN198">
        <v>0</v>
      </c>
      <c r="AO198">
        <v>0</v>
      </c>
      <c r="AP198">
        <v>0</v>
      </c>
      <c r="AQ198">
        <v>0</v>
      </c>
      <c r="AR198">
        <v>0</v>
      </c>
      <c r="AS198">
        <v>1.1501475265735753E-3</v>
      </c>
      <c r="AT198">
        <v>1.1501475265735753E-3</v>
      </c>
      <c r="AU198">
        <v>1.120558602415099E-2</v>
      </c>
      <c r="AV198">
        <v>1.1501475265735753E-3</v>
      </c>
      <c r="AW198">
        <v>5.1867299312436888E-2</v>
      </c>
      <c r="AX198">
        <v>1.1501475265735753E-3</v>
      </c>
      <c r="AY198">
        <v>1.1501475265735753E-3</v>
      </c>
      <c r="AZ198">
        <v>0</v>
      </c>
      <c r="BA198">
        <v>1.2348527170294818E-2</v>
      </c>
      <c r="BB198">
        <v>1.2348527170294818E-2</v>
      </c>
    </row>
    <row r="199" spans="1:54" x14ac:dyDescent="0.25">
      <c r="A199">
        <v>0</v>
      </c>
      <c r="B199">
        <v>0</v>
      </c>
      <c r="C199">
        <v>0</v>
      </c>
      <c r="D199">
        <v>0</v>
      </c>
      <c r="E199">
        <v>0</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0</v>
      </c>
      <c r="AA199">
        <v>0</v>
      </c>
      <c r="AB199">
        <v>0</v>
      </c>
      <c r="AC199">
        <v>0</v>
      </c>
      <c r="AD199">
        <v>0</v>
      </c>
      <c r="AE199">
        <v>0</v>
      </c>
      <c r="AF199">
        <v>0</v>
      </c>
      <c r="AG199">
        <v>0</v>
      </c>
      <c r="AH199">
        <v>0</v>
      </c>
      <c r="AI199">
        <v>0</v>
      </c>
      <c r="AJ199">
        <v>0</v>
      </c>
      <c r="AK199">
        <v>0</v>
      </c>
      <c r="AL199">
        <v>0</v>
      </c>
      <c r="AM199">
        <v>0</v>
      </c>
      <c r="AN199">
        <v>0</v>
      </c>
      <c r="AO199">
        <v>0</v>
      </c>
      <c r="AP199">
        <v>0</v>
      </c>
      <c r="AQ199">
        <v>0</v>
      </c>
      <c r="AR199">
        <v>0</v>
      </c>
      <c r="AS199">
        <v>0</v>
      </c>
      <c r="AT199">
        <v>0</v>
      </c>
      <c r="AU199">
        <v>0</v>
      </c>
      <c r="AV199">
        <v>0</v>
      </c>
      <c r="AW199">
        <v>4.2107445144894742E-3</v>
      </c>
      <c r="AX199">
        <v>4.2107445144894742E-3</v>
      </c>
      <c r="AY199">
        <v>0</v>
      </c>
      <c r="AZ199">
        <v>0</v>
      </c>
      <c r="BA199">
        <v>0</v>
      </c>
      <c r="BB199">
        <v>0</v>
      </c>
    </row>
    <row r="200" spans="1:54" x14ac:dyDescent="0.25">
      <c r="A200">
        <v>0</v>
      </c>
      <c r="B200">
        <v>0</v>
      </c>
      <c r="C200">
        <v>0</v>
      </c>
      <c r="D200">
        <v>0</v>
      </c>
      <c r="E200">
        <v>0</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c r="AH200">
        <v>0</v>
      </c>
      <c r="AI200">
        <v>0</v>
      </c>
      <c r="AJ200">
        <v>0</v>
      </c>
      <c r="AK200">
        <v>0</v>
      </c>
      <c r="AL200">
        <v>0</v>
      </c>
      <c r="AM200">
        <v>0</v>
      </c>
      <c r="AN200">
        <v>0</v>
      </c>
      <c r="AO200">
        <v>0</v>
      </c>
      <c r="AP200">
        <v>0</v>
      </c>
      <c r="AQ200">
        <v>0</v>
      </c>
      <c r="AR200">
        <v>0</v>
      </c>
      <c r="AS200">
        <v>0</v>
      </c>
      <c r="AT200">
        <v>0</v>
      </c>
      <c r="AU200">
        <v>0</v>
      </c>
      <c r="AV200">
        <v>0</v>
      </c>
      <c r="AW200">
        <v>2.5210726326833383E-2</v>
      </c>
      <c r="AX200">
        <v>0</v>
      </c>
      <c r="AY200">
        <v>0</v>
      </c>
      <c r="AZ200">
        <v>0</v>
      </c>
      <c r="BA200">
        <v>2.5210726326833383E-2</v>
      </c>
      <c r="BB200">
        <v>0.1870860284473983</v>
      </c>
    </row>
    <row r="201" spans="1:54" x14ac:dyDescent="0.25">
      <c r="A201">
        <v>0</v>
      </c>
      <c r="B201">
        <v>0</v>
      </c>
      <c r="C201">
        <v>0</v>
      </c>
      <c r="D201">
        <v>0</v>
      </c>
      <c r="E201">
        <v>0</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c r="AI201">
        <v>0</v>
      </c>
      <c r="AJ201">
        <v>0</v>
      </c>
      <c r="AK201">
        <v>0</v>
      </c>
      <c r="AL201">
        <v>0</v>
      </c>
      <c r="AM201">
        <v>0</v>
      </c>
      <c r="AN201">
        <v>0</v>
      </c>
      <c r="AO201">
        <v>0</v>
      </c>
      <c r="AP201">
        <v>0</v>
      </c>
      <c r="AQ201">
        <v>0</v>
      </c>
      <c r="AR201">
        <v>0</v>
      </c>
      <c r="AS201">
        <v>0</v>
      </c>
      <c r="AT201">
        <v>0</v>
      </c>
      <c r="AU201">
        <v>0</v>
      </c>
      <c r="AV201">
        <v>0</v>
      </c>
      <c r="AW201">
        <v>4.2107445144894742E-3</v>
      </c>
      <c r="AX201">
        <v>0</v>
      </c>
      <c r="AY201">
        <v>0</v>
      </c>
      <c r="AZ201">
        <v>0</v>
      </c>
      <c r="BA201">
        <v>4.2107445144894742E-3</v>
      </c>
      <c r="BB201">
        <v>4.2107445144894742E-3</v>
      </c>
    </row>
    <row r="202" spans="1:54" x14ac:dyDescent="0.25">
      <c r="A202">
        <v>0</v>
      </c>
      <c r="B202">
        <v>0</v>
      </c>
      <c r="C202">
        <v>0</v>
      </c>
      <c r="D202">
        <v>0</v>
      </c>
      <c r="E202">
        <v>0</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c r="AH202">
        <v>0</v>
      </c>
      <c r="AI202">
        <v>0</v>
      </c>
      <c r="AJ202">
        <v>0</v>
      </c>
      <c r="AK202">
        <v>0</v>
      </c>
      <c r="AL202">
        <v>0</v>
      </c>
      <c r="AM202">
        <v>0</v>
      </c>
      <c r="AN202">
        <v>0</v>
      </c>
      <c r="AO202">
        <v>0</v>
      </c>
      <c r="AP202">
        <v>0</v>
      </c>
      <c r="AQ202">
        <v>0</v>
      </c>
      <c r="AR202">
        <v>0</v>
      </c>
      <c r="AS202">
        <v>0</v>
      </c>
      <c r="AT202">
        <v>0</v>
      </c>
      <c r="AU202">
        <v>2.8091367465992133E-3</v>
      </c>
      <c r="AV202">
        <v>0</v>
      </c>
      <c r="AW202">
        <v>2.8091367465992133E-3</v>
      </c>
      <c r="AX202">
        <v>2.8091367465992133E-3</v>
      </c>
      <c r="AY202">
        <v>0</v>
      </c>
      <c r="AZ202">
        <v>0</v>
      </c>
      <c r="BA202">
        <v>2.8144973477898183E-2</v>
      </c>
      <c r="BB202">
        <v>0.13699566226516668</v>
      </c>
    </row>
    <row r="203" spans="1:54" x14ac:dyDescent="0.25">
      <c r="A203">
        <v>0</v>
      </c>
      <c r="B203">
        <v>0</v>
      </c>
      <c r="C203">
        <v>0</v>
      </c>
      <c r="D203">
        <v>0</v>
      </c>
      <c r="E203">
        <v>0</v>
      </c>
      <c r="F203">
        <v>0</v>
      </c>
      <c r="G203">
        <v>0</v>
      </c>
      <c r="H203">
        <v>0</v>
      </c>
      <c r="I203">
        <v>0</v>
      </c>
      <c r="J203">
        <v>0</v>
      </c>
      <c r="K203">
        <v>0</v>
      </c>
      <c r="L203">
        <v>0</v>
      </c>
      <c r="M203">
        <v>0</v>
      </c>
      <c r="N203">
        <v>0</v>
      </c>
      <c r="O203">
        <v>0</v>
      </c>
      <c r="P203">
        <v>0</v>
      </c>
      <c r="Q203">
        <v>0</v>
      </c>
      <c r="R203">
        <v>0</v>
      </c>
      <c r="S203">
        <v>0</v>
      </c>
      <c r="T203">
        <v>0</v>
      </c>
      <c r="U203">
        <v>0</v>
      </c>
      <c r="V203">
        <v>0</v>
      </c>
      <c r="W203">
        <v>0</v>
      </c>
      <c r="X203">
        <v>0</v>
      </c>
      <c r="Y203">
        <v>0</v>
      </c>
      <c r="Z203">
        <v>0</v>
      </c>
      <c r="AA203">
        <v>0</v>
      </c>
      <c r="AB203">
        <v>0</v>
      </c>
      <c r="AC203">
        <v>0</v>
      </c>
      <c r="AD203">
        <v>0</v>
      </c>
      <c r="AE203">
        <v>0</v>
      </c>
      <c r="AF203">
        <v>0</v>
      </c>
      <c r="AG203">
        <v>0</v>
      </c>
      <c r="AH203">
        <v>0</v>
      </c>
      <c r="AI203">
        <v>0</v>
      </c>
      <c r="AJ203">
        <v>0</v>
      </c>
      <c r="AK203">
        <v>0</v>
      </c>
      <c r="AL203">
        <v>0</v>
      </c>
      <c r="AM203">
        <v>0</v>
      </c>
      <c r="AN203">
        <v>0</v>
      </c>
      <c r="AO203">
        <v>0</v>
      </c>
      <c r="AP203">
        <v>0</v>
      </c>
      <c r="AQ203">
        <v>0</v>
      </c>
      <c r="AR203">
        <v>0</v>
      </c>
      <c r="AS203">
        <v>0</v>
      </c>
      <c r="AT203">
        <v>0</v>
      </c>
      <c r="AU203">
        <v>8.4037586596126396E-3</v>
      </c>
      <c r="AV203">
        <v>8.4037586596126396E-3</v>
      </c>
      <c r="AW203">
        <v>0</v>
      </c>
      <c r="AX203">
        <v>0</v>
      </c>
      <c r="AY203">
        <v>0</v>
      </c>
      <c r="AZ203">
        <v>0</v>
      </c>
      <c r="BA203">
        <v>0</v>
      </c>
      <c r="BB203">
        <v>0</v>
      </c>
    </row>
    <row r="204" spans="1:54" x14ac:dyDescent="0.25">
      <c r="A204">
        <v>0</v>
      </c>
      <c r="B204">
        <v>0</v>
      </c>
      <c r="C204">
        <v>0</v>
      </c>
      <c r="D204">
        <v>0</v>
      </c>
      <c r="E204">
        <v>0</v>
      </c>
      <c r="F204">
        <v>0</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c r="AN204">
        <v>0</v>
      </c>
      <c r="AO204">
        <v>0</v>
      </c>
      <c r="AP204">
        <v>0</v>
      </c>
      <c r="AQ204">
        <v>0</v>
      </c>
      <c r="AR204">
        <v>0</v>
      </c>
      <c r="AS204">
        <v>0</v>
      </c>
      <c r="AT204">
        <v>0</v>
      </c>
      <c r="AU204">
        <v>0</v>
      </c>
      <c r="AV204">
        <v>0</v>
      </c>
      <c r="AW204">
        <v>0</v>
      </c>
      <c r="AX204">
        <v>0</v>
      </c>
      <c r="AY204">
        <v>0</v>
      </c>
      <c r="AZ204">
        <v>0</v>
      </c>
      <c r="BA204">
        <v>0</v>
      </c>
      <c r="BB204">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B204"/>
  <sheetViews>
    <sheetView workbookViewId="0">
      <selection sqref="A1:XFD1048576"/>
    </sheetView>
  </sheetViews>
  <sheetFormatPr defaultColWidth="8.85546875" defaultRowHeight="15" x14ac:dyDescent="0.25"/>
  <sheetData>
    <row r="1" spans="1:54" x14ac:dyDescent="0.25">
      <c r="A1">
        <v>0</v>
      </c>
      <c r="B1">
        <v>0</v>
      </c>
      <c r="C1">
        <v>0</v>
      </c>
      <c r="D1">
        <v>0</v>
      </c>
      <c r="E1">
        <v>0</v>
      </c>
      <c r="F1">
        <v>0</v>
      </c>
      <c r="G1">
        <v>0</v>
      </c>
      <c r="H1">
        <v>0</v>
      </c>
      <c r="I1">
        <v>0</v>
      </c>
      <c r="J1">
        <v>0</v>
      </c>
      <c r="K1">
        <v>0</v>
      </c>
      <c r="L1">
        <v>0</v>
      </c>
      <c r="M1">
        <v>0</v>
      </c>
      <c r="N1">
        <v>0</v>
      </c>
      <c r="O1">
        <v>0</v>
      </c>
      <c r="P1">
        <v>0</v>
      </c>
      <c r="Q1">
        <v>0</v>
      </c>
      <c r="R1">
        <v>0</v>
      </c>
      <c r="S1">
        <v>0</v>
      </c>
      <c r="T1">
        <v>0</v>
      </c>
      <c r="U1">
        <v>0</v>
      </c>
      <c r="V1">
        <v>0</v>
      </c>
      <c r="W1">
        <v>0</v>
      </c>
      <c r="X1">
        <v>0</v>
      </c>
      <c r="Y1">
        <v>0</v>
      </c>
      <c r="Z1">
        <v>0</v>
      </c>
      <c r="AA1">
        <v>0</v>
      </c>
      <c r="AB1">
        <v>0</v>
      </c>
      <c r="AC1">
        <v>0</v>
      </c>
      <c r="AD1">
        <v>0</v>
      </c>
      <c r="AE1">
        <v>0</v>
      </c>
      <c r="AF1">
        <v>0</v>
      </c>
      <c r="AG1">
        <v>0</v>
      </c>
      <c r="AH1">
        <v>0</v>
      </c>
      <c r="AI1">
        <v>0</v>
      </c>
      <c r="AJ1">
        <v>0</v>
      </c>
      <c r="AK1">
        <v>0</v>
      </c>
      <c r="AL1">
        <v>0</v>
      </c>
      <c r="AM1">
        <v>0</v>
      </c>
      <c r="AN1">
        <v>0</v>
      </c>
      <c r="AO1">
        <v>0</v>
      </c>
      <c r="AP1">
        <v>0</v>
      </c>
      <c r="AQ1">
        <v>0</v>
      </c>
      <c r="AR1">
        <v>0</v>
      </c>
      <c r="AS1">
        <v>0</v>
      </c>
      <c r="AT1">
        <v>0</v>
      </c>
      <c r="AU1">
        <v>0</v>
      </c>
      <c r="AV1">
        <v>0</v>
      </c>
      <c r="AW1">
        <v>0</v>
      </c>
      <c r="AX1">
        <v>0</v>
      </c>
      <c r="AY1">
        <v>0</v>
      </c>
      <c r="AZ1">
        <v>0</v>
      </c>
      <c r="BA1">
        <v>0</v>
      </c>
      <c r="BB1">
        <v>0</v>
      </c>
    </row>
    <row r="2" spans="1:54" x14ac:dyDescent="0.25">
      <c r="A2">
        <v>0</v>
      </c>
      <c r="B2">
        <v>0</v>
      </c>
      <c r="C2">
        <v>0</v>
      </c>
      <c r="D2">
        <v>0</v>
      </c>
      <c r="E2">
        <v>0</v>
      </c>
      <c r="F2">
        <v>0</v>
      </c>
      <c r="G2">
        <v>0</v>
      </c>
      <c r="H2">
        <v>0</v>
      </c>
      <c r="I2">
        <v>0</v>
      </c>
      <c r="J2">
        <v>0</v>
      </c>
      <c r="K2">
        <v>0</v>
      </c>
      <c r="L2">
        <v>0</v>
      </c>
      <c r="M2">
        <v>0</v>
      </c>
      <c r="N2">
        <v>0</v>
      </c>
      <c r="O2">
        <v>0</v>
      </c>
      <c r="P2">
        <v>0</v>
      </c>
      <c r="Q2">
        <v>0</v>
      </c>
      <c r="R2">
        <v>0</v>
      </c>
      <c r="S2">
        <v>0</v>
      </c>
      <c r="T2">
        <v>0</v>
      </c>
      <c r="U2">
        <v>0</v>
      </c>
      <c r="V2">
        <v>0</v>
      </c>
      <c r="W2">
        <v>0</v>
      </c>
      <c r="X2">
        <v>0</v>
      </c>
      <c r="Y2">
        <v>0</v>
      </c>
      <c r="Z2">
        <v>0</v>
      </c>
      <c r="AA2">
        <v>0</v>
      </c>
      <c r="AB2">
        <v>0</v>
      </c>
      <c r="AC2">
        <v>0</v>
      </c>
      <c r="AD2">
        <v>0</v>
      </c>
      <c r="AE2">
        <v>0</v>
      </c>
      <c r="AF2">
        <v>0</v>
      </c>
      <c r="AG2">
        <v>0</v>
      </c>
      <c r="AH2">
        <v>0</v>
      </c>
      <c r="AI2">
        <v>0</v>
      </c>
      <c r="AJ2">
        <v>0</v>
      </c>
      <c r="AK2">
        <v>0</v>
      </c>
      <c r="AL2">
        <v>0</v>
      </c>
      <c r="AM2">
        <v>0</v>
      </c>
      <c r="AN2">
        <v>0</v>
      </c>
      <c r="AO2">
        <v>0</v>
      </c>
      <c r="AP2">
        <v>0</v>
      </c>
      <c r="AQ2">
        <v>0</v>
      </c>
      <c r="AR2">
        <v>0</v>
      </c>
      <c r="AS2">
        <v>0</v>
      </c>
      <c r="AT2">
        <v>0</v>
      </c>
      <c r="AU2">
        <v>0</v>
      </c>
      <c r="AV2">
        <v>0</v>
      </c>
      <c r="AW2">
        <v>0</v>
      </c>
      <c r="AX2">
        <v>0</v>
      </c>
      <c r="AY2">
        <v>0</v>
      </c>
      <c r="AZ2">
        <v>0</v>
      </c>
      <c r="BA2">
        <v>0</v>
      </c>
      <c r="BB2">
        <v>0</v>
      </c>
    </row>
    <row r="3" spans="1:54" x14ac:dyDescent="0.25">
      <c r="A3">
        <v>0</v>
      </c>
      <c r="B3">
        <v>0</v>
      </c>
      <c r="C3">
        <v>0</v>
      </c>
      <c r="D3">
        <v>0</v>
      </c>
      <c r="E3">
        <v>0</v>
      </c>
      <c r="F3">
        <v>0</v>
      </c>
      <c r="G3">
        <v>0</v>
      </c>
      <c r="H3">
        <v>0</v>
      </c>
      <c r="I3">
        <v>0</v>
      </c>
      <c r="J3">
        <v>0</v>
      </c>
      <c r="K3">
        <v>0</v>
      </c>
      <c r="L3">
        <v>0</v>
      </c>
      <c r="M3">
        <v>0</v>
      </c>
      <c r="N3">
        <v>0</v>
      </c>
      <c r="O3">
        <v>0</v>
      </c>
      <c r="P3">
        <v>0</v>
      </c>
      <c r="Q3">
        <v>0</v>
      </c>
      <c r="R3">
        <v>0</v>
      </c>
      <c r="S3">
        <v>0</v>
      </c>
      <c r="T3">
        <v>0</v>
      </c>
      <c r="U3">
        <v>0</v>
      </c>
      <c r="V3">
        <v>0</v>
      </c>
      <c r="W3">
        <v>0</v>
      </c>
      <c r="X3">
        <v>0</v>
      </c>
      <c r="Y3">
        <v>0</v>
      </c>
      <c r="Z3">
        <v>0</v>
      </c>
      <c r="AA3">
        <v>0</v>
      </c>
      <c r="AB3">
        <v>0</v>
      </c>
      <c r="AC3">
        <v>0</v>
      </c>
      <c r="AD3">
        <v>0</v>
      </c>
      <c r="AE3">
        <v>0</v>
      </c>
      <c r="AF3">
        <v>0</v>
      </c>
      <c r="AG3">
        <v>0</v>
      </c>
      <c r="AH3">
        <v>0</v>
      </c>
      <c r="AI3">
        <v>0</v>
      </c>
      <c r="AJ3">
        <v>0</v>
      </c>
      <c r="AK3">
        <v>0</v>
      </c>
      <c r="AL3">
        <v>0</v>
      </c>
      <c r="AM3">
        <v>0</v>
      </c>
      <c r="AN3">
        <v>0</v>
      </c>
      <c r="AO3">
        <v>0</v>
      </c>
      <c r="AP3">
        <v>0</v>
      </c>
      <c r="AQ3">
        <v>0</v>
      </c>
      <c r="AR3">
        <v>0</v>
      </c>
      <c r="AS3">
        <v>0</v>
      </c>
      <c r="AT3">
        <v>0</v>
      </c>
      <c r="AU3">
        <v>0</v>
      </c>
      <c r="AV3">
        <v>0</v>
      </c>
      <c r="AW3">
        <v>0</v>
      </c>
      <c r="AX3">
        <v>0</v>
      </c>
      <c r="AY3">
        <v>0</v>
      </c>
      <c r="AZ3">
        <v>0</v>
      </c>
      <c r="BA3">
        <v>0</v>
      </c>
      <c r="BB3">
        <v>0</v>
      </c>
    </row>
    <row r="4" spans="1:54" x14ac:dyDescent="0.25">
      <c r="A4">
        <v>0</v>
      </c>
      <c r="B4">
        <v>0</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v>
      </c>
      <c r="AO4">
        <v>0</v>
      </c>
      <c r="AP4">
        <v>0</v>
      </c>
      <c r="AQ4">
        <v>0</v>
      </c>
      <c r="AR4">
        <v>0</v>
      </c>
      <c r="AS4">
        <v>0</v>
      </c>
      <c r="AT4">
        <v>0</v>
      </c>
      <c r="AU4">
        <v>0</v>
      </c>
      <c r="AV4">
        <v>0</v>
      </c>
      <c r="AW4">
        <v>0</v>
      </c>
      <c r="AX4">
        <v>0</v>
      </c>
      <c r="AY4">
        <v>0</v>
      </c>
      <c r="AZ4">
        <v>0</v>
      </c>
      <c r="BA4">
        <v>0</v>
      </c>
      <c r="BB4">
        <v>0</v>
      </c>
    </row>
    <row r="5" spans="1:54" x14ac:dyDescent="0.25">
      <c r="A5">
        <v>0</v>
      </c>
      <c r="B5">
        <v>0</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row>
    <row r="6" spans="1:54" x14ac:dyDescent="0.25">
      <c r="A6">
        <v>0</v>
      </c>
      <c r="B6">
        <v>0</v>
      </c>
      <c r="C6">
        <v>0</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row>
    <row r="7" spans="1:54" x14ac:dyDescent="0.25">
      <c r="A7">
        <v>0</v>
      </c>
      <c r="B7">
        <v>0</v>
      </c>
      <c r="C7">
        <v>0</v>
      </c>
      <c r="D7">
        <v>0</v>
      </c>
      <c r="E7">
        <v>0</v>
      </c>
      <c r="F7">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row>
    <row r="8" spans="1:54" x14ac:dyDescent="0.25">
      <c r="A8">
        <v>0</v>
      </c>
      <c r="B8">
        <v>0</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row>
    <row r="9" spans="1:54" x14ac:dyDescent="0.25">
      <c r="A9">
        <v>0</v>
      </c>
      <c r="B9">
        <v>0</v>
      </c>
      <c r="C9">
        <v>0</v>
      </c>
      <c r="D9">
        <v>0</v>
      </c>
      <c r="E9">
        <v>0</v>
      </c>
      <c r="F9">
        <v>0</v>
      </c>
      <c r="G9">
        <v>0</v>
      </c>
      <c r="H9">
        <v>0</v>
      </c>
      <c r="I9">
        <v>0</v>
      </c>
      <c r="J9">
        <v>0</v>
      </c>
      <c r="K9">
        <v>0</v>
      </c>
      <c r="L9">
        <v>0</v>
      </c>
      <c r="M9">
        <v>0</v>
      </c>
      <c r="N9">
        <v>0</v>
      </c>
      <c r="O9">
        <v>0.74771228647842936</v>
      </c>
      <c r="P9">
        <v>0.79108204679996508</v>
      </c>
      <c r="Q9">
        <v>0.79436735669847192</v>
      </c>
      <c r="R9">
        <v>0.6720727784022591</v>
      </c>
      <c r="S9">
        <v>0.58901625242290567</v>
      </c>
      <c r="T9">
        <v>0.5405970814441039</v>
      </c>
      <c r="U9">
        <v>0.50954915446817939</v>
      </c>
      <c r="V9">
        <v>0.57805137340487267</v>
      </c>
      <c r="W9">
        <v>5.4109875746503222E-2</v>
      </c>
      <c r="X9">
        <v>0.1942703553553311</v>
      </c>
      <c r="Y9">
        <v>0</v>
      </c>
      <c r="Z9">
        <v>0</v>
      </c>
      <c r="AA9">
        <v>0</v>
      </c>
      <c r="AB9">
        <v>0</v>
      </c>
      <c r="AC9">
        <v>0</v>
      </c>
      <c r="AD9">
        <v>0</v>
      </c>
      <c r="AE9">
        <v>0</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row>
    <row r="10" spans="1:54" x14ac:dyDescent="0.25">
      <c r="A10">
        <v>0</v>
      </c>
      <c r="B10">
        <v>0</v>
      </c>
      <c r="C10">
        <v>0</v>
      </c>
      <c r="D10">
        <v>0</v>
      </c>
      <c r="E10">
        <v>0</v>
      </c>
      <c r="F10">
        <v>0</v>
      </c>
      <c r="G10">
        <v>0</v>
      </c>
      <c r="H10">
        <v>0</v>
      </c>
      <c r="I10">
        <v>0</v>
      </c>
      <c r="J10">
        <v>0</v>
      </c>
      <c r="K10">
        <v>0</v>
      </c>
      <c r="L10">
        <v>0</v>
      </c>
      <c r="M10">
        <v>0</v>
      </c>
      <c r="N10">
        <v>0</v>
      </c>
      <c r="O10">
        <v>0.85345401817954691</v>
      </c>
      <c r="P10">
        <v>0.94409875058079784</v>
      </c>
      <c r="Q10">
        <v>0.90665895258087126</v>
      </c>
      <c r="R10">
        <v>0.88027760264062938</v>
      </c>
      <c r="S10">
        <v>0.73256401710730312</v>
      </c>
      <c r="T10">
        <v>0.71727141670652639</v>
      </c>
      <c r="U10">
        <v>0.6887190597915529</v>
      </c>
      <c r="V10">
        <v>0.69092218081608703</v>
      </c>
      <c r="W10">
        <v>0.16529974262169378</v>
      </c>
      <c r="X10">
        <v>0.3866586515043644</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row>
    <row r="11" spans="1:54" x14ac:dyDescent="0.25">
      <c r="A11">
        <v>0</v>
      </c>
      <c r="B11">
        <v>0</v>
      </c>
      <c r="C11">
        <v>0</v>
      </c>
      <c r="D11">
        <v>0</v>
      </c>
      <c r="E11">
        <v>0</v>
      </c>
      <c r="F11">
        <v>0</v>
      </c>
      <c r="G11">
        <v>0</v>
      </c>
      <c r="H11">
        <v>0</v>
      </c>
      <c r="I11">
        <v>0</v>
      </c>
      <c r="J11">
        <v>0</v>
      </c>
      <c r="K11">
        <v>0</v>
      </c>
      <c r="L11">
        <v>0</v>
      </c>
      <c r="M11">
        <v>0</v>
      </c>
      <c r="N11">
        <v>0</v>
      </c>
      <c r="O11">
        <v>0.96883505508999157</v>
      </c>
      <c r="P11">
        <v>0.9857566547900003</v>
      </c>
      <c r="Q11">
        <v>0.96943115253609768</v>
      </c>
      <c r="R11">
        <v>0.96943115253609768</v>
      </c>
      <c r="S11">
        <v>0.83502737168659902</v>
      </c>
      <c r="T11">
        <v>0.78980137002270734</v>
      </c>
      <c r="U11">
        <v>0.73173040982035342</v>
      </c>
      <c r="V11">
        <v>0.81821041961322383</v>
      </c>
      <c r="W11">
        <v>0.39509498418302735</v>
      </c>
      <c r="X11">
        <v>0.52410295585628308</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row>
    <row r="12" spans="1:54" x14ac:dyDescent="0.25">
      <c r="A12">
        <v>0</v>
      </c>
      <c r="B12">
        <v>0</v>
      </c>
      <c r="C12">
        <v>0</v>
      </c>
      <c r="D12">
        <v>0</v>
      </c>
      <c r="E12">
        <v>0</v>
      </c>
      <c r="F12">
        <v>0</v>
      </c>
      <c r="G12">
        <v>0</v>
      </c>
      <c r="H12">
        <v>0</v>
      </c>
      <c r="I12">
        <v>0</v>
      </c>
      <c r="J12">
        <v>0</v>
      </c>
      <c r="K12">
        <v>0</v>
      </c>
      <c r="L12">
        <v>0</v>
      </c>
      <c r="M12">
        <v>0</v>
      </c>
      <c r="N12">
        <v>0</v>
      </c>
      <c r="O12">
        <v>0</v>
      </c>
      <c r="P12">
        <v>0</v>
      </c>
      <c r="Q12">
        <v>0.94545025805715532</v>
      </c>
      <c r="R12">
        <v>0.94438571229496837</v>
      </c>
      <c r="S12">
        <v>0.83126412325428678</v>
      </c>
      <c r="T12">
        <v>0.79237246143584183</v>
      </c>
      <c r="U12">
        <v>0.81186961920915746</v>
      </c>
      <c r="V12">
        <v>0.78201220061912746</v>
      </c>
      <c r="W12">
        <v>0.41717615218284854</v>
      </c>
      <c r="X12">
        <v>0.6169307132045434</v>
      </c>
      <c r="Y12">
        <v>0.1994242060841469</v>
      </c>
      <c r="Z12">
        <v>0.30256969279303059</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row>
    <row r="13" spans="1:54" x14ac:dyDescent="0.25">
      <c r="A13">
        <v>0</v>
      </c>
      <c r="B13">
        <v>0</v>
      </c>
      <c r="C13">
        <v>0</v>
      </c>
      <c r="D13">
        <v>0</v>
      </c>
      <c r="E13">
        <v>0</v>
      </c>
      <c r="F13">
        <v>0</v>
      </c>
      <c r="G13">
        <v>0</v>
      </c>
      <c r="H13">
        <v>0</v>
      </c>
      <c r="I13">
        <v>0</v>
      </c>
      <c r="J13">
        <v>0</v>
      </c>
      <c r="K13">
        <v>0</v>
      </c>
      <c r="L13">
        <v>0</v>
      </c>
      <c r="M13">
        <v>0</v>
      </c>
      <c r="N13">
        <v>0</v>
      </c>
      <c r="O13">
        <v>0</v>
      </c>
      <c r="P13">
        <v>0</v>
      </c>
      <c r="Q13">
        <v>0.96154802209905021</v>
      </c>
      <c r="R13">
        <v>0.95512428654196491</v>
      </c>
      <c r="S13">
        <v>0.89062914657970005</v>
      </c>
      <c r="T13">
        <v>0.92013129738186983</v>
      </c>
      <c r="U13">
        <v>0.86771674374622965</v>
      </c>
      <c r="V13">
        <v>0.84425053644715131</v>
      </c>
      <c r="W13">
        <v>0.76282940526516629</v>
      </c>
      <c r="X13">
        <v>0.79592824533188899</v>
      </c>
      <c r="Y13">
        <v>0.48337182842644655</v>
      </c>
      <c r="Z13">
        <v>0.5019341214421873</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row>
    <row r="14" spans="1:54" x14ac:dyDescent="0.25">
      <c r="A14">
        <v>0</v>
      </c>
      <c r="B14">
        <v>0</v>
      </c>
      <c r="C14">
        <v>0</v>
      </c>
      <c r="D14">
        <v>0</v>
      </c>
      <c r="E14">
        <v>0</v>
      </c>
      <c r="F14">
        <v>0</v>
      </c>
      <c r="G14">
        <v>0</v>
      </c>
      <c r="H14">
        <v>0</v>
      </c>
      <c r="I14">
        <v>0</v>
      </c>
      <c r="J14">
        <v>0</v>
      </c>
      <c r="K14">
        <v>0</v>
      </c>
      <c r="L14">
        <v>0</v>
      </c>
      <c r="M14">
        <v>0</v>
      </c>
      <c r="N14">
        <v>0</v>
      </c>
      <c r="O14">
        <v>0</v>
      </c>
      <c r="P14">
        <v>0</v>
      </c>
      <c r="Q14">
        <v>0.96583762214603475</v>
      </c>
      <c r="R14">
        <v>0.98039242176784391</v>
      </c>
      <c r="S14">
        <v>0.88702413697504401</v>
      </c>
      <c r="T14">
        <v>0.8596204908865408</v>
      </c>
      <c r="U14">
        <v>0.90759753486977424</v>
      </c>
      <c r="V14">
        <v>0.77454345487463261</v>
      </c>
      <c r="W14">
        <v>0.89980689407723524</v>
      </c>
      <c r="X14">
        <v>0.81775671105315428</v>
      </c>
      <c r="Y14">
        <v>0.64399840188521384</v>
      </c>
      <c r="Z14">
        <v>0.66279116169378316</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row>
    <row r="15" spans="1:54" x14ac:dyDescent="0.25">
      <c r="A15">
        <v>0</v>
      </c>
      <c r="B15">
        <v>0</v>
      </c>
      <c r="C15">
        <v>0</v>
      </c>
      <c r="D15">
        <v>0</v>
      </c>
      <c r="E15">
        <v>0</v>
      </c>
      <c r="F15">
        <v>0</v>
      </c>
      <c r="G15">
        <v>0</v>
      </c>
      <c r="H15">
        <v>0</v>
      </c>
      <c r="I15">
        <v>0</v>
      </c>
      <c r="J15">
        <v>0</v>
      </c>
      <c r="K15">
        <v>0</v>
      </c>
      <c r="L15">
        <v>0</v>
      </c>
      <c r="M15">
        <v>0</v>
      </c>
      <c r="N15">
        <v>0</v>
      </c>
      <c r="O15">
        <v>0</v>
      </c>
      <c r="P15">
        <v>0</v>
      </c>
      <c r="Q15">
        <v>0</v>
      </c>
      <c r="R15">
        <v>0</v>
      </c>
      <c r="S15">
        <v>0</v>
      </c>
      <c r="T15">
        <v>0.79064367751799924</v>
      </c>
      <c r="U15">
        <v>0.91922962793565155</v>
      </c>
      <c r="V15">
        <v>0.80125937649332801</v>
      </c>
      <c r="W15">
        <v>0.91922962793565155</v>
      </c>
      <c r="X15">
        <v>0.83422701966590029</v>
      </c>
      <c r="Y15">
        <v>0.62381318353933057</v>
      </c>
      <c r="Z15">
        <v>0.68989578313793753</v>
      </c>
      <c r="AA15">
        <v>0.47245054773692541</v>
      </c>
      <c r="AB15">
        <v>0.42612527410354017</v>
      </c>
      <c r="AC15">
        <v>0.21290964947757884</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row>
    <row r="16" spans="1:54" x14ac:dyDescent="0.25">
      <c r="A16">
        <v>0</v>
      </c>
      <c r="B16">
        <v>0</v>
      </c>
      <c r="C16">
        <v>0</v>
      </c>
      <c r="D16">
        <v>0</v>
      </c>
      <c r="E16">
        <v>0</v>
      </c>
      <c r="F16">
        <v>0</v>
      </c>
      <c r="G16">
        <v>0</v>
      </c>
      <c r="H16">
        <v>0</v>
      </c>
      <c r="I16">
        <v>0</v>
      </c>
      <c r="J16">
        <v>0</v>
      </c>
      <c r="K16">
        <v>0</v>
      </c>
      <c r="L16">
        <v>0</v>
      </c>
      <c r="M16">
        <v>0</v>
      </c>
      <c r="N16">
        <v>0</v>
      </c>
      <c r="O16">
        <v>0</v>
      </c>
      <c r="P16">
        <v>0</v>
      </c>
      <c r="Q16">
        <v>0</v>
      </c>
      <c r="R16">
        <v>0</v>
      </c>
      <c r="S16">
        <v>0</v>
      </c>
      <c r="T16">
        <v>0.81784254601212236</v>
      </c>
      <c r="U16">
        <v>0.92503345589182295</v>
      </c>
      <c r="V16">
        <v>0.85940091374768901</v>
      </c>
      <c r="W16">
        <v>0.93739861935882551</v>
      </c>
      <c r="X16">
        <v>0.85940091374768901</v>
      </c>
      <c r="Y16">
        <v>0.74082618207727169</v>
      </c>
      <c r="Z16">
        <v>0.74082618207727169</v>
      </c>
      <c r="AA16">
        <v>0.64403830525492278</v>
      </c>
      <c r="AB16">
        <v>0.53559884211759812</v>
      </c>
      <c r="AC16">
        <v>0.34769817886920107</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row>
    <row r="17" spans="1:54" x14ac:dyDescent="0.25">
      <c r="A17">
        <v>0</v>
      </c>
      <c r="B17">
        <v>0</v>
      </c>
      <c r="C17">
        <v>0</v>
      </c>
      <c r="D17">
        <v>0</v>
      </c>
      <c r="E17">
        <v>0</v>
      </c>
      <c r="F17">
        <v>0</v>
      </c>
      <c r="G17">
        <v>0</v>
      </c>
      <c r="H17">
        <v>0</v>
      </c>
      <c r="I17">
        <v>0</v>
      </c>
      <c r="J17">
        <v>0</v>
      </c>
      <c r="K17">
        <v>0</v>
      </c>
      <c r="L17">
        <v>0</v>
      </c>
      <c r="M17">
        <v>0</v>
      </c>
      <c r="N17">
        <v>0</v>
      </c>
      <c r="O17">
        <v>0</v>
      </c>
      <c r="P17">
        <v>0</v>
      </c>
      <c r="Q17">
        <v>0</v>
      </c>
      <c r="R17">
        <v>0</v>
      </c>
      <c r="S17">
        <v>0</v>
      </c>
      <c r="T17">
        <v>0.86732627363374437</v>
      </c>
      <c r="U17">
        <v>0.95621926482146513</v>
      </c>
      <c r="V17">
        <v>0.83002779368399526</v>
      </c>
      <c r="W17">
        <v>0.96856047539239576</v>
      </c>
      <c r="X17">
        <v>0.89252220956998762</v>
      </c>
      <c r="Y17">
        <v>0.81744611392716582</v>
      </c>
      <c r="Z17">
        <v>0.84899523945965871</v>
      </c>
      <c r="AA17">
        <v>0.62214210835382833</v>
      </c>
      <c r="AB17">
        <v>0.65136203926980674</v>
      </c>
      <c r="AC17">
        <v>0.42429323820533815</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row>
    <row r="18" spans="1:54" x14ac:dyDescent="0.25">
      <c r="A18">
        <v>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0.83303092818862634</v>
      </c>
      <c r="Z18">
        <v>0.82101223693346537</v>
      </c>
      <c r="AA18">
        <v>0.61076482495497597</v>
      </c>
      <c r="AB18">
        <v>0.66561684306735014</v>
      </c>
      <c r="AC18">
        <v>0.46781284591712424</v>
      </c>
      <c r="AD18">
        <v>0.45263740384636808</v>
      </c>
      <c r="AE18">
        <v>0.40232767063009645</v>
      </c>
      <c r="AF18">
        <v>0.31899261186372518</v>
      </c>
      <c r="AG18">
        <v>0.31753154929825866</v>
      </c>
      <c r="AH18">
        <v>0.36309909333734192</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row>
    <row r="19" spans="1:54" x14ac:dyDescent="0.25">
      <c r="A19">
        <v>0</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0.88367894946019643</v>
      </c>
      <c r="Z19">
        <v>0.84216662619834448</v>
      </c>
      <c r="AA19">
        <v>0.6689500421687411</v>
      </c>
      <c r="AB19">
        <v>0.68864581640665445</v>
      </c>
      <c r="AC19">
        <v>0.48445559661438953</v>
      </c>
      <c r="AD19">
        <v>0.55412513610171654</v>
      </c>
      <c r="AE19">
        <v>0.54686042192864814</v>
      </c>
      <c r="AF19">
        <v>0.45021393470635029</v>
      </c>
      <c r="AG19">
        <v>0.39540111105363573</v>
      </c>
      <c r="AH19">
        <v>0.44283423628474727</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row>
    <row r="20" spans="1:54" x14ac:dyDescent="0.25">
      <c r="A20">
        <v>0</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0.91346535802503759</v>
      </c>
      <c r="Z20">
        <v>0.84288206686019773</v>
      </c>
      <c r="AA20">
        <v>0.74275839968159563</v>
      </c>
      <c r="AB20">
        <v>0.70849906925502548</v>
      </c>
      <c r="AC20">
        <v>0.56391891358746715</v>
      </c>
      <c r="AD20">
        <v>0.52382418376427342</v>
      </c>
      <c r="AE20">
        <v>0.60015719012405189</v>
      </c>
      <c r="AF20">
        <v>0.59219179980277925</v>
      </c>
      <c r="AG20">
        <v>0.47895111493216636</v>
      </c>
      <c r="AH20">
        <v>0.46250674285474691</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row>
    <row r="21" spans="1:54" x14ac:dyDescent="0.25">
      <c r="A21">
        <v>0</v>
      </c>
      <c r="B21">
        <v>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0.92432777000224853</v>
      </c>
      <c r="Z21">
        <v>0.85643362821119862</v>
      </c>
      <c r="AA21">
        <v>0.76202400485167043</v>
      </c>
      <c r="AB21">
        <v>0.78922560029755129</v>
      </c>
      <c r="AC21">
        <v>0.6352455830809669</v>
      </c>
      <c r="AD21">
        <v>0.7112308848912976</v>
      </c>
      <c r="AE21">
        <v>0.76202400485167043</v>
      </c>
      <c r="AF21">
        <v>0.69241748158901206</v>
      </c>
      <c r="AG21">
        <v>0.58420877076763045</v>
      </c>
      <c r="AH21">
        <v>0.64682363808103371</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row>
    <row r="22" spans="1:54" x14ac:dyDescent="0.25">
      <c r="A22">
        <v>0</v>
      </c>
      <c r="B22">
        <v>0</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0.99199697158250366</v>
      </c>
      <c r="Z22">
        <v>0.83581028038598237</v>
      </c>
      <c r="AA22">
        <v>0.86760889289813381</v>
      </c>
      <c r="AB22">
        <v>0.90816155866390424</v>
      </c>
      <c r="AC22">
        <v>0.77554041482254643</v>
      </c>
      <c r="AD22">
        <v>0.7974260708533274</v>
      </c>
      <c r="AE22">
        <v>0.81896236144296086</v>
      </c>
      <c r="AF22">
        <v>0.78652536889123237</v>
      </c>
      <c r="AG22">
        <v>0.67323604656622127</v>
      </c>
      <c r="AH22">
        <v>0.71943486687521752</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row>
    <row r="23" spans="1:54" x14ac:dyDescent="0.25">
      <c r="A23">
        <v>0</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0.82757913686386342</v>
      </c>
      <c r="AD23">
        <v>0.83552795617460252</v>
      </c>
      <c r="AE23">
        <v>0.78729865365144303</v>
      </c>
      <c r="AF23">
        <v>0.70774118370334538</v>
      </c>
      <c r="AG23">
        <v>0.76881950705442481</v>
      </c>
      <c r="AH23">
        <v>0.77386847336380793</v>
      </c>
      <c r="AI23">
        <v>0.64565545835490656</v>
      </c>
      <c r="AJ23">
        <v>0.55141258751617794</v>
      </c>
      <c r="AK23">
        <v>0.54244243436005579</v>
      </c>
      <c r="AL23">
        <v>0.67203941554738567</v>
      </c>
      <c r="AM23">
        <v>0</v>
      </c>
      <c r="AN23">
        <v>0</v>
      </c>
      <c r="AO23">
        <v>0</v>
      </c>
      <c r="AP23">
        <v>0</v>
      </c>
      <c r="AQ23">
        <v>0</v>
      </c>
      <c r="AR23">
        <v>0</v>
      </c>
      <c r="AS23">
        <v>0</v>
      </c>
      <c r="AT23">
        <v>0</v>
      </c>
      <c r="AU23">
        <v>0</v>
      </c>
      <c r="AV23">
        <v>0</v>
      </c>
      <c r="AW23">
        <v>0</v>
      </c>
      <c r="AX23">
        <v>0</v>
      </c>
      <c r="AY23">
        <v>0</v>
      </c>
      <c r="AZ23">
        <v>0</v>
      </c>
      <c r="BA23">
        <v>0</v>
      </c>
      <c r="BB23">
        <v>0</v>
      </c>
    </row>
    <row r="24" spans="1:54" x14ac:dyDescent="0.25">
      <c r="A24">
        <v>0</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0.7696820070917143</v>
      </c>
      <c r="AD24">
        <v>0.81342957923067249</v>
      </c>
      <c r="AE24">
        <v>0.78081727272518631</v>
      </c>
      <c r="AF24">
        <v>0.73658339968227171</v>
      </c>
      <c r="AG24">
        <v>0.75954693532835815</v>
      </c>
      <c r="AH24">
        <v>0.72771124470407056</v>
      </c>
      <c r="AI24">
        <v>0.61409648280332529</v>
      </c>
      <c r="AJ24">
        <v>0.5384693389754398</v>
      </c>
      <c r="AK24">
        <v>0.50426477052420093</v>
      </c>
      <c r="AL24">
        <v>0.62394363141629849</v>
      </c>
      <c r="AM24">
        <v>0</v>
      </c>
      <c r="AN24">
        <v>0</v>
      </c>
      <c r="AO24">
        <v>0</v>
      </c>
      <c r="AP24">
        <v>0</v>
      </c>
      <c r="AQ24">
        <v>0</v>
      </c>
      <c r="AR24">
        <v>0</v>
      </c>
      <c r="AS24">
        <v>0</v>
      </c>
      <c r="AT24">
        <v>0</v>
      </c>
      <c r="AU24">
        <v>0</v>
      </c>
      <c r="AV24">
        <v>0</v>
      </c>
      <c r="AW24">
        <v>0</v>
      </c>
      <c r="AX24">
        <v>0</v>
      </c>
      <c r="AY24">
        <v>0</v>
      </c>
      <c r="AZ24">
        <v>0</v>
      </c>
      <c r="BA24">
        <v>0</v>
      </c>
      <c r="BB24">
        <v>0</v>
      </c>
    </row>
    <row r="25" spans="1:54" x14ac:dyDescent="0.25">
      <c r="A25">
        <v>0</v>
      </c>
      <c r="B25">
        <v>0</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0.77310414732695865</v>
      </c>
      <c r="AD25">
        <v>0.84524777029452824</v>
      </c>
      <c r="AE25">
        <v>0.81661683978710098</v>
      </c>
      <c r="AF25">
        <v>0.79597448879075561</v>
      </c>
      <c r="AG25">
        <v>0.80011476318847574</v>
      </c>
      <c r="AH25">
        <v>0.73956211727792276</v>
      </c>
      <c r="AI25">
        <v>0.62257644208947038</v>
      </c>
      <c r="AJ25">
        <v>0.62257644208947038</v>
      </c>
      <c r="AK25">
        <v>0.51048794172789247</v>
      </c>
      <c r="AL25">
        <v>0.6669168023674148</v>
      </c>
      <c r="AM25">
        <v>0</v>
      </c>
      <c r="AN25">
        <v>0</v>
      </c>
      <c r="AO25">
        <v>0</v>
      </c>
      <c r="AP25">
        <v>0</v>
      </c>
      <c r="AQ25">
        <v>0</v>
      </c>
      <c r="AR25">
        <v>0</v>
      </c>
      <c r="AS25">
        <v>0</v>
      </c>
      <c r="AT25">
        <v>0</v>
      </c>
      <c r="AU25">
        <v>0</v>
      </c>
      <c r="AV25">
        <v>0</v>
      </c>
      <c r="AW25">
        <v>0</v>
      </c>
      <c r="AX25">
        <v>0</v>
      </c>
      <c r="AY25">
        <v>0</v>
      </c>
      <c r="AZ25">
        <v>0</v>
      </c>
      <c r="BA25">
        <v>0</v>
      </c>
      <c r="BB25">
        <v>0</v>
      </c>
    </row>
    <row r="26" spans="1:54" x14ac:dyDescent="0.25">
      <c r="A26">
        <v>0</v>
      </c>
      <c r="B26">
        <v>0</v>
      </c>
      <c r="C26">
        <v>0</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0.83887642294977471</v>
      </c>
      <c r="AD26">
        <v>0.90383377190248559</v>
      </c>
      <c r="AE26">
        <v>0.87506371453666976</v>
      </c>
      <c r="AF26">
        <v>0.87506371453666976</v>
      </c>
      <c r="AG26">
        <v>0.83071224749288586</v>
      </c>
      <c r="AH26">
        <v>0.79670677972116</v>
      </c>
      <c r="AI26">
        <v>0.66759012233823167</v>
      </c>
      <c r="AJ26">
        <v>0.71168112523755322</v>
      </c>
      <c r="AK26">
        <v>0.59420836951004841</v>
      </c>
      <c r="AL26">
        <v>0.67162281024936288</v>
      </c>
      <c r="AM26">
        <v>0</v>
      </c>
      <c r="AN26">
        <v>0</v>
      </c>
      <c r="AO26">
        <v>0</v>
      </c>
      <c r="AP26">
        <v>0</v>
      </c>
      <c r="AQ26">
        <v>0</v>
      </c>
      <c r="AR26">
        <v>0</v>
      </c>
      <c r="AS26">
        <v>0</v>
      </c>
      <c r="AT26">
        <v>0</v>
      </c>
      <c r="AU26">
        <v>0</v>
      </c>
      <c r="AV26">
        <v>0</v>
      </c>
      <c r="AW26">
        <v>0</v>
      </c>
      <c r="AX26">
        <v>0</v>
      </c>
      <c r="AY26">
        <v>0</v>
      </c>
      <c r="AZ26">
        <v>0</v>
      </c>
      <c r="BA26">
        <v>0</v>
      </c>
      <c r="BB26">
        <v>0</v>
      </c>
    </row>
    <row r="27" spans="1:54" x14ac:dyDescent="0.25">
      <c r="A27">
        <v>0</v>
      </c>
      <c r="B27">
        <v>0</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0.81082112603899237</v>
      </c>
      <c r="AD27">
        <v>0.88940723222491691</v>
      </c>
      <c r="AE27">
        <v>0.93467746141272379</v>
      </c>
      <c r="AF27">
        <v>0.90100325056373443</v>
      </c>
      <c r="AG27">
        <v>0.88940723222491691</v>
      </c>
      <c r="AH27">
        <v>0.87765824499649359</v>
      </c>
      <c r="AI27">
        <v>0.68654986879942559</v>
      </c>
      <c r="AJ27">
        <v>0.79052256909451568</v>
      </c>
      <c r="AK27">
        <v>0.62605603158910395</v>
      </c>
      <c r="AL27">
        <v>0.70640910576581728</v>
      </c>
      <c r="AM27">
        <v>0</v>
      </c>
      <c r="AN27">
        <v>0</v>
      </c>
      <c r="AO27">
        <v>0</v>
      </c>
      <c r="AP27">
        <v>0</v>
      </c>
      <c r="AQ27">
        <v>0</v>
      </c>
      <c r="AR27">
        <v>0</v>
      </c>
      <c r="AS27">
        <v>0</v>
      </c>
      <c r="AT27">
        <v>0</v>
      </c>
      <c r="AU27">
        <v>0</v>
      </c>
      <c r="AV27">
        <v>0</v>
      </c>
      <c r="AW27">
        <v>0</v>
      </c>
      <c r="AX27">
        <v>0</v>
      </c>
      <c r="AY27">
        <v>0</v>
      </c>
      <c r="AZ27">
        <v>0</v>
      </c>
      <c r="BA27">
        <v>0</v>
      </c>
      <c r="BB27">
        <v>0</v>
      </c>
    </row>
    <row r="28" spans="1:54" x14ac:dyDescent="0.25">
      <c r="A28">
        <v>0</v>
      </c>
      <c r="B28">
        <v>0</v>
      </c>
      <c r="C28">
        <v>0</v>
      </c>
      <c r="D28">
        <v>0</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0.88513025378247523</v>
      </c>
      <c r="AD28">
        <v>0.9383290232765642</v>
      </c>
      <c r="AE28">
        <v>0.94546838261225297</v>
      </c>
      <c r="AF28">
        <v>0.95926357335329548</v>
      </c>
      <c r="AG28">
        <v>0.89301213209254193</v>
      </c>
      <c r="AH28">
        <v>0.83635501917846522</v>
      </c>
      <c r="AI28">
        <v>0.70624127779176415</v>
      </c>
      <c r="AJ28">
        <v>0.80021817642118709</v>
      </c>
      <c r="AK28">
        <v>0.67981680950105261</v>
      </c>
      <c r="AL28">
        <v>0.76660878291491397</v>
      </c>
      <c r="AM28">
        <v>0</v>
      </c>
      <c r="AN28">
        <v>0</v>
      </c>
      <c r="AO28">
        <v>0</v>
      </c>
      <c r="AP28">
        <v>0</v>
      </c>
      <c r="AQ28">
        <v>0</v>
      </c>
      <c r="AR28">
        <v>0</v>
      </c>
      <c r="AS28">
        <v>0</v>
      </c>
      <c r="AT28">
        <v>0</v>
      </c>
      <c r="AU28">
        <v>0</v>
      </c>
      <c r="AV28">
        <v>0</v>
      </c>
      <c r="AW28">
        <v>0</v>
      </c>
      <c r="AX28">
        <v>0</v>
      </c>
      <c r="AY28">
        <v>0</v>
      </c>
      <c r="AZ28">
        <v>0</v>
      </c>
      <c r="BA28">
        <v>0</v>
      </c>
      <c r="BB28">
        <v>0</v>
      </c>
    </row>
    <row r="29" spans="1:54" x14ac:dyDescent="0.25">
      <c r="A29">
        <v>0</v>
      </c>
      <c r="B29">
        <v>0</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0.78704547129723057</v>
      </c>
      <c r="AJ29">
        <v>0.82504160285999273</v>
      </c>
      <c r="AK29">
        <v>0.74864939981264467</v>
      </c>
      <c r="AL29">
        <v>0.77135523734902645</v>
      </c>
      <c r="AM29">
        <v>0.74706638022273619</v>
      </c>
      <c r="AN29">
        <v>0.70826604929190839</v>
      </c>
      <c r="AO29">
        <v>0.63468622045657863</v>
      </c>
      <c r="AP29">
        <v>0.62480003450578447</v>
      </c>
      <c r="AQ29">
        <v>0.57012583087519264</v>
      </c>
      <c r="AR29">
        <v>0.55345946715048466</v>
      </c>
      <c r="AS29">
        <v>0</v>
      </c>
      <c r="AT29">
        <v>0</v>
      </c>
      <c r="AU29">
        <v>0</v>
      </c>
      <c r="AV29">
        <v>0</v>
      </c>
      <c r="AW29">
        <v>0</v>
      </c>
      <c r="AX29">
        <v>0</v>
      </c>
      <c r="AY29">
        <v>0</v>
      </c>
      <c r="AZ29">
        <v>0</v>
      </c>
      <c r="BA29">
        <v>0</v>
      </c>
      <c r="BB29">
        <v>0</v>
      </c>
    </row>
    <row r="30" spans="1:54" x14ac:dyDescent="0.25">
      <c r="A30">
        <v>0</v>
      </c>
      <c r="B30">
        <v>0</v>
      </c>
      <c r="C30">
        <v>0</v>
      </c>
      <c r="D30">
        <v>0</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0.80030098146682693</v>
      </c>
      <c r="AJ30">
        <v>0.84132508729047206</v>
      </c>
      <c r="AK30">
        <v>0.77204742149586902</v>
      </c>
      <c r="AL30">
        <v>0.75630192264708729</v>
      </c>
      <c r="AM30">
        <v>0.73708645068416967</v>
      </c>
      <c r="AN30">
        <v>0.70254585579425477</v>
      </c>
      <c r="AO30">
        <v>0.65489851691448653</v>
      </c>
      <c r="AP30">
        <v>0.62331852123397002</v>
      </c>
      <c r="AQ30">
        <v>0.54771645790414336</v>
      </c>
      <c r="AR30">
        <v>0.54818467417275674</v>
      </c>
      <c r="AS30">
        <v>0</v>
      </c>
      <c r="AT30">
        <v>0</v>
      </c>
      <c r="AU30">
        <v>0</v>
      </c>
      <c r="AV30">
        <v>0</v>
      </c>
      <c r="AW30">
        <v>0</v>
      </c>
      <c r="AX30">
        <v>0</v>
      </c>
      <c r="AY30">
        <v>0</v>
      </c>
      <c r="AZ30">
        <v>0</v>
      </c>
      <c r="BA30">
        <v>0</v>
      </c>
      <c r="BB30">
        <v>0</v>
      </c>
    </row>
    <row r="31" spans="1:54" x14ac:dyDescent="0.25">
      <c r="A31">
        <v>0</v>
      </c>
      <c r="B31">
        <v>0</v>
      </c>
      <c r="C31">
        <v>0</v>
      </c>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0.79249414012115249</v>
      </c>
      <c r="AJ31">
        <v>0.87388334126216538</v>
      </c>
      <c r="AK31">
        <v>0.79249414012115249</v>
      </c>
      <c r="AL31">
        <v>0.76034046735116601</v>
      </c>
      <c r="AM31">
        <v>0.74309258425136893</v>
      </c>
      <c r="AN31">
        <v>0.76232635256013292</v>
      </c>
      <c r="AO31">
        <v>0.71319317556922446</v>
      </c>
      <c r="AP31">
        <v>0.67420910446554227</v>
      </c>
      <c r="AQ31">
        <v>0.57726548241412434</v>
      </c>
      <c r="AR31">
        <v>0.54821953478961394</v>
      </c>
      <c r="AS31">
        <v>0</v>
      </c>
      <c r="AT31">
        <v>0</v>
      </c>
      <c r="AU31">
        <v>0</v>
      </c>
      <c r="AV31">
        <v>0</v>
      </c>
      <c r="AW31">
        <v>0</v>
      </c>
      <c r="AX31">
        <v>0</v>
      </c>
      <c r="AY31">
        <v>0</v>
      </c>
      <c r="AZ31">
        <v>0</v>
      </c>
      <c r="BA31">
        <v>0</v>
      </c>
      <c r="BB31">
        <v>0</v>
      </c>
    </row>
    <row r="32" spans="1:54" x14ac:dyDescent="0.25">
      <c r="A32">
        <v>0</v>
      </c>
      <c r="B32">
        <v>0</v>
      </c>
      <c r="C32">
        <v>0</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0.78546404730598507</v>
      </c>
      <c r="AJ32">
        <v>0.88122820739578334</v>
      </c>
      <c r="AK32">
        <v>0.80982222265275272</v>
      </c>
      <c r="AL32">
        <v>0.76396335806976534</v>
      </c>
      <c r="AM32">
        <v>0.79036705220028391</v>
      </c>
      <c r="AN32">
        <v>0.81206240347310565</v>
      </c>
      <c r="AO32">
        <v>0.755903919181109</v>
      </c>
      <c r="AP32">
        <v>0.73375839797937825</v>
      </c>
      <c r="AQ32">
        <v>0.61102722804579823</v>
      </c>
      <c r="AR32">
        <v>0.62085916226525217</v>
      </c>
      <c r="AS32">
        <v>0</v>
      </c>
      <c r="AT32">
        <v>0</v>
      </c>
      <c r="AU32">
        <v>0</v>
      </c>
      <c r="AV32">
        <v>0</v>
      </c>
      <c r="AW32">
        <v>0</v>
      </c>
      <c r="AX32">
        <v>0</v>
      </c>
      <c r="AY32">
        <v>0</v>
      </c>
      <c r="AZ32">
        <v>0</v>
      </c>
      <c r="BA32">
        <v>0</v>
      </c>
      <c r="BB32">
        <v>0</v>
      </c>
    </row>
    <row r="33" spans="1:54" x14ac:dyDescent="0.25">
      <c r="A33">
        <v>0</v>
      </c>
      <c r="B33">
        <v>0</v>
      </c>
      <c r="C33">
        <v>0</v>
      </c>
      <c r="D33">
        <v>0</v>
      </c>
      <c r="E33">
        <v>0</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0.85220795973575125</v>
      </c>
      <c r="AJ33">
        <v>0.88767648226329943</v>
      </c>
      <c r="AK33">
        <v>0.8470570651936784</v>
      </c>
      <c r="AL33">
        <v>0.7623736903972107</v>
      </c>
      <c r="AM33">
        <v>0.77986098980029173</v>
      </c>
      <c r="AN33">
        <v>0.78531191385783305</v>
      </c>
      <c r="AO33">
        <v>0.79074801549541451</v>
      </c>
      <c r="AP33">
        <v>0.7468588863594805</v>
      </c>
      <c r="AQ33">
        <v>0.53978300012106306</v>
      </c>
      <c r="AR33">
        <v>0.59874277145487564</v>
      </c>
      <c r="AS33">
        <v>0</v>
      </c>
      <c r="AT33">
        <v>0</v>
      </c>
      <c r="AU33">
        <v>0</v>
      </c>
      <c r="AV33">
        <v>0</v>
      </c>
      <c r="AW33">
        <v>0</v>
      </c>
      <c r="AX33">
        <v>0</v>
      </c>
      <c r="AY33">
        <v>0</v>
      </c>
      <c r="AZ33">
        <v>0</v>
      </c>
      <c r="BA33">
        <v>0</v>
      </c>
      <c r="BB33">
        <v>0</v>
      </c>
    </row>
    <row r="34" spans="1:54" x14ac:dyDescent="0.25">
      <c r="A34">
        <v>0</v>
      </c>
      <c r="B34">
        <v>0</v>
      </c>
      <c r="C34">
        <v>0</v>
      </c>
      <c r="D34">
        <v>0</v>
      </c>
      <c r="E34">
        <v>0</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0.85069037118865776</v>
      </c>
      <c r="AJ34">
        <v>0.93369578745241633</v>
      </c>
      <c r="AK34">
        <v>0.85069037118865776</v>
      </c>
      <c r="AL34">
        <v>0.79392466252155547</v>
      </c>
      <c r="AM34">
        <v>0.83309360915446451</v>
      </c>
      <c r="AN34">
        <v>0.85720354890939898</v>
      </c>
      <c r="AO34">
        <v>0.73234136349459344</v>
      </c>
      <c r="AP34">
        <v>0.78132841870796721</v>
      </c>
      <c r="AQ34">
        <v>0.63508502892681218</v>
      </c>
      <c r="AR34">
        <v>0.66202616400254133</v>
      </c>
      <c r="AS34">
        <v>0</v>
      </c>
      <c r="AT34">
        <v>0</v>
      </c>
      <c r="AU34">
        <v>0</v>
      </c>
      <c r="AV34">
        <v>0</v>
      </c>
      <c r="AW34">
        <v>0</v>
      </c>
      <c r="AX34">
        <v>0</v>
      </c>
      <c r="AY34">
        <v>0</v>
      </c>
      <c r="AZ34">
        <v>0</v>
      </c>
      <c r="BA34">
        <v>0</v>
      </c>
      <c r="BB34">
        <v>0</v>
      </c>
    </row>
    <row r="35" spans="1:54" x14ac:dyDescent="0.25">
      <c r="A35">
        <v>0</v>
      </c>
      <c r="B35">
        <v>0</v>
      </c>
      <c r="C35">
        <v>0</v>
      </c>
      <c r="D35">
        <v>0</v>
      </c>
      <c r="E35">
        <v>0</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0.84645117739440234</v>
      </c>
      <c r="AN35">
        <v>0.80439249554046821</v>
      </c>
      <c r="AO35">
        <v>0.82133309574267255</v>
      </c>
      <c r="AP35">
        <v>0.87117047221143817</v>
      </c>
      <c r="AQ35">
        <v>0.80864138705204969</v>
      </c>
      <c r="AR35">
        <v>0.75275462112517832</v>
      </c>
      <c r="AS35">
        <v>0.78450470194300426</v>
      </c>
      <c r="AT35">
        <v>0.42244480941105111</v>
      </c>
      <c r="AU35">
        <v>0.58387577038385974</v>
      </c>
      <c r="AV35">
        <v>0.42760351099492722</v>
      </c>
      <c r="AW35">
        <v>0</v>
      </c>
      <c r="AX35">
        <v>0</v>
      </c>
      <c r="AY35">
        <v>0</v>
      </c>
      <c r="AZ35">
        <v>0</v>
      </c>
      <c r="BA35">
        <v>0</v>
      </c>
      <c r="BB35">
        <v>0</v>
      </c>
    </row>
    <row r="36" spans="1:54" x14ac:dyDescent="0.25">
      <c r="A36">
        <v>0</v>
      </c>
      <c r="B36">
        <v>0</v>
      </c>
      <c r="C36">
        <v>0</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0.79675322681038896</v>
      </c>
      <c r="AN36">
        <v>0.7876493184026172</v>
      </c>
      <c r="AO36">
        <v>0.80038763541533964</v>
      </c>
      <c r="AP36">
        <v>0.76386557451662274</v>
      </c>
      <c r="AQ36">
        <v>0.70841644344171772</v>
      </c>
      <c r="AR36">
        <v>0.65603662800581741</v>
      </c>
      <c r="AS36">
        <v>0.63647526317685266</v>
      </c>
      <c r="AT36">
        <v>0.49500867212679989</v>
      </c>
      <c r="AU36">
        <v>0.48305851547779266</v>
      </c>
      <c r="AV36">
        <v>0.38855270097345818</v>
      </c>
      <c r="AW36">
        <v>0</v>
      </c>
      <c r="AX36">
        <v>0</v>
      </c>
      <c r="AY36">
        <v>0</v>
      </c>
      <c r="AZ36">
        <v>0</v>
      </c>
      <c r="BA36">
        <v>0</v>
      </c>
      <c r="BB36">
        <v>0</v>
      </c>
    </row>
    <row r="37" spans="1:54" x14ac:dyDescent="0.25">
      <c r="A37">
        <v>0</v>
      </c>
      <c r="B37">
        <v>0</v>
      </c>
      <c r="C37">
        <v>0</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0.84244956180240482</v>
      </c>
      <c r="AN37">
        <v>0.84745159112434099</v>
      </c>
      <c r="AO37">
        <v>0.83239493212924831</v>
      </c>
      <c r="AP37">
        <v>0.82227588480673663</v>
      </c>
      <c r="AQ37">
        <v>0.75512281965701344</v>
      </c>
      <c r="AR37">
        <v>0.70206726318507062</v>
      </c>
      <c r="AS37">
        <v>0.68759183741626639</v>
      </c>
      <c r="AT37">
        <v>0.53111327405519138</v>
      </c>
      <c r="AU37">
        <v>0.54824509704996682</v>
      </c>
      <c r="AV37">
        <v>0.49658444156584292</v>
      </c>
      <c r="AW37">
        <v>0</v>
      </c>
      <c r="AX37">
        <v>0</v>
      </c>
      <c r="AY37">
        <v>0</v>
      </c>
      <c r="AZ37">
        <v>0</v>
      </c>
      <c r="BA37">
        <v>0</v>
      </c>
      <c r="BB37">
        <v>0</v>
      </c>
    </row>
    <row r="38" spans="1:54" x14ac:dyDescent="0.25">
      <c r="A38">
        <v>0</v>
      </c>
      <c r="B38">
        <v>0</v>
      </c>
      <c r="C38">
        <v>0</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0.87172610002752915</v>
      </c>
      <c r="AN38">
        <v>0.91778281223321834</v>
      </c>
      <c r="AO38">
        <v>0.87172610002752915</v>
      </c>
      <c r="AP38">
        <v>0.8862738930040619</v>
      </c>
      <c r="AQ38">
        <v>0.78766966237103286</v>
      </c>
      <c r="AR38">
        <v>0.79618077278006094</v>
      </c>
      <c r="AS38">
        <v>0.67895041661534439</v>
      </c>
      <c r="AT38">
        <v>0.50456768917091654</v>
      </c>
      <c r="AU38">
        <v>0.63291478629102382</v>
      </c>
      <c r="AV38">
        <v>0.54779281166957272</v>
      </c>
      <c r="AW38">
        <v>0</v>
      </c>
      <c r="AX38">
        <v>0</v>
      </c>
      <c r="AY38">
        <v>0</v>
      </c>
      <c r="AZ38">
        <v>0</v>
      </c>
      <c r="BA38">
        <v>0</v>
      </c>
      <c r="BB38">
        <v>0</v>
      </c>
    </row>
    <row r="39" spans="1:54" x14ac:dyDescent="0.25">
      <c r="A39">
        <v>0</v>
      </c>
      <c r="B39">
        <v>0</v>
      </c>
      <c r="C39">
        <v>0</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0.86685721648459424</v>
      </c>
      <c r="AN39">
        <v>0.85463167350185376</v>
      </c>
      <c r="AO39">
        <v>0.81695977458189173</v>
      </c>
      <c r="AP39">
        <v>0.84223362074268859</v>
      </c>
      <c r="AQ39">
        <v>0.77796923727800493</v>
      </c>
      <c r="AR39">
        <v>0.76470803058967807</v>
      </c>
      <c r="AS39">
        <v>0.61118973472222304</v>
      </c>
      <c r="AT39">
        <v>0.61118973472222304</v>
      </c>
      <c r="AU39">
        <v>0.61118973472222304</v>
      </c>
      <c r="AV39">
        <v>0.65437869723677888</v>
      </c>
      <c r="AW39">
        <v>0</v>
      </c>
      <c r="AX39">
        <v>0</v>
      </c>
      <c r="AY39">
        <v>0</v>
      </c>
      <c r="AZ39">
        <v>0</v>
      </c>
      <c r="BA39">
        <v>0</v>
      </c>
      <c r="BB39">
        <v>0</v>
      </c>
    </row>
    <row r="40" spans="1:54" x14ac:dyDescent="0.25">
      <c r="A40">
        <v>0</v>
      </c>
      <c r="B40">
        <v>0</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0.76856905312869994</v>
      </c>
      <c r="AN40">
        <v>0.89157717671404946</v>
      </c>
      <c r="AO40">
        <v>0.86244882444768312</v>
      </c>
      <c r="AP40">
        <v>0.83214222480346667</v>
      </c>
      <c r="AQ40">
        <v>0.75212780153508785</v>
      </c>
      <c r="AR40">
        <v>0.71864204298219025</v>
      </c>
      <c r="AS40">
        <v>0.76856905312869994</v>
      </c>
      <c r="AT40">
        <v>0.64938156028936067</v>
      </c>
      <c r="AU40">
        <v>0.68438471613590135</v>
      </c>
      <c r="AV40">
        <v>0.61364479280590079</v>
      </c>
      <c r="AW40">
        <v>0</v>
      </c>
      <c r="AX40">
        <v>0</v>
      </c>
      <c r="AY40">
        <v>0</v>
      </c>
      <c r="AZ40">
        <v>0</v>
      </c>
      <c r="BA40">
        <v>0</v>
      </c>
      <c r="BB40">
        <v>0</v>
      </c>
    </row>
    <row r="41" spans="1:54" x14ac:dyDescent="0.25">
      <c r="A41">
        <v>0</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0.9611476852219365</v>
      </c>
      <c r="AN41">
        <v>0.88244642889129832</v>
      </c>
      <c r="AO41">
        <v>0.89955885332207153</v>
      </c>
      <c r="AP41">
        <v>0.93194790553853046</v>
      </c>
      <c r="AQ41">
        <v>0.82817500751478601</v>
      </c>
      <c r="AR41">
        <v>0.75023221135240892</v>
      </c>
      <c r="AS41">
        <v>0.64535322694898678</v>
      </c>
      <c r="AT41">
        <v>0.60124613539151905</v>
      </c>
      <c r="AU41">
        <v>0.68823812097765025</v>
      </c>
      <c r="AV41">
        <v>0.7092188221189355</v>
      </c>
      <c r="AW41">
        <v>0</v>
      </c>
      <c r="AX41">
        <v>0</v>
      </c>
      <c r="AY41">
        <v>0</v>
      </c>
      <c r="AZ41">
        <v>0</v>
      </c>
      <c r="BA41">
        <v>0</v>
      </c>
      <c r="BB41">
        <v>0</v>
      </c>
    </row>
    <row r="42" spans="1:54" x14ac:dyDescent="0.25">
      <c r="A42">
        <v>0</v>
      </c>
      <c r="B42">
        <v>0</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0.93807427866660298</v>
      </c>
      <c r="AN42">
        <v>0.92037887914712435</v>
      </c>
      <c r="AO42">
        <v>0.92037887914712435</v>
      </c>
      <c r="AP42">
        <v>0.9017343641645521</v>
      </c>
      <c r="AQ42">
        <v>0.81986135194794318</v>
      </c>
      <c r="AR42">
        <v>0.79790018471599655</v>
      </c>
      <c r="AS42">
        <v>0.68078589351846031</v>
      </c>
      <c r="AT42">
        <v>0.7290206268187065</v>
      </c>
      <c r="AU42">
        <v>0.70512687177135458</v>
      </c>
      <c r="AV42">
        <v>0.57900275062687978</v>
      </c>
      <c r="AW42">
        <v>0</v>
      </c>
      <c r="AX42">
        <v>0</v>
      </c>
      <c r="AY42">
        <v>0</v>
      </c>
      <c r="AZ42">
        <v>0</v>
      </c>
      <c r="BA42">
        <v>0</v>
      </c>
      <c r="BB42">
        <v>0</v>
      </c>
    </row>
    <row r="43" spans="1:54" x14ac:dyDescent="0.25">
      <c r="A43">
        <v>0</v>
      </c>
      <c r="B43">
        <v>0</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0.92286448799893428</v>
      </c>
      <c r="AN43">
        <v>0.94357830353192718</v>
      </c>
      <c r="AO43">
        <v>0.90066213504198167</v>
      </c>
      <c r="AP43">
        <v>0.92286448799893428</v>
      </c>
      <c r="AQ43">
        <v>0.92286448799893428</v>
      </c>
      <c r="AR43">
        <v>0.7453924500967366</v>
      </c>
      <c r="AS43">
        <v>0.85265481524529907</v>
      </c>
      <c r="AT43">
        <v>0.62572654939077932</v>
      </c>
      <c r="AU43">
        <v>0.71658192081646366</v>
      </c>
      <c r="AV43">
        <v>0.64306128919608607</v>
      </c>
      <c r="AW43">
        <v>0</v>
      </c>
      <c r="AX43">
        <v>0</v>
      </c>
      <c r="AY43">
        <v>0</v>
      </c>
      <c r="AZ43">
        <v>0</v>
      </c>
      <c r="BA43">
        <v>0</v>
      </c>
      <c r="BB43">
        <v>0</v>
      </c>
    </row>
    <row r="44" spans="1:54" x14ac:dyDescent="0.25">
      <c r="A44">
        <v>0</v>
      </c>
      <c r="B44">
        <v>0</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0.86962320076441291</v>
      </c>
      <c r="AN44">
        <v>0.95703165699820936</v>
      </c>
      <c r="AO44">
        <v>0.94137573713920908</v>
      </c>
      <c r="AP44">
        <v>0.90703607271700371</v>
      </c>
      <c r="AQ44">
        <v>0.82980409703530622</v>
      </c>
      <c r="AR44">
        <v>0.74433220311376669</v>
      </c>
      <c r="AS44">
        <v>0.72189237032358999</v>
      </c>
      <c r="AT44">
        <v>0.62818925279348203</v>
      </c>
      <c r="AU44">
        <v>0.69905219699249255</v>
      </c>
      <c r="AV44">
        <v>0.65219779064265904</v>
      </c>
      <c r="AW44">
        <v>0</v>
      </c>
      <c r="AX44">
        <v>0</v>
      </c>
      <c r="AY44">
        <v>0</v>
      </c>
      <c r="AZ44">
        <v>0</v>
      </c>
      <c r="BA44">
        <v>0</v>
      </c>
      <c r="BB44">
        <v>0</v>
      </c>
    </row>
    <row r="45" spans="1:54" x14ac:dyDescent="0.25">
      <c r="A45">
        <v>0</v>
      </c>
      <c r="B45">
        <v>0</v>
      </c>
      <c r="C45">
        <v>0</v>
      </c>
      <c r="D45">
        <v>0</v>
      </c>
      <c r="E45">
        <v>0</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0.91342853089856568</v>
      </c>
      <c r="AN45">
        <v>0.91342853089856568</v>
      </c>
      <c r="AO45">
        <v>0.96792906281453561</v>
      </c>
      <c r="AP45">
        <v>0.98765147282970567</v>
      </c>
      <c r="AQ45">
        <v>0.769422103224076</v>
      </c>
      <c r="AR45">
        <v>0.8088099392746928</v>
      </c>
      <c r="AS45">
        <v>0.68472186695945059</v>
      </c>
      <c r="AT45">
        <v>0.72804215043920895</v>
      </c>
      <c r="AU45">
        <v>0.72804215043920895</v>
      </c>
      <c r="AV45">
        <v>0.63945741269251055</v>
      </c>
      <c r="AW45">
        <v>0</v>
      </c>
      <c r="AX45">
        <v>0</v>
      </c>
      <c r="AY45">
        <v>0</v>
      </c>
      <c r="AZ45">
        <v>0</v>
      </c>
      <c r="BA45">
        <v>0</v>
      </c>
      <c r="BB45">
        <v>0</v>
      </c>
    </row>
    <row r="46" spans="1:54" x14ac:dyDescent="0.25">
      <c r="A46">
        <v>0</v>
      </c>
      <c r="B46">
        <v>0</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0.94891130064391938</v>
      </c>
      <c r="AN46">
        <v>0.99257416225774087</v>
      </c>
      <c r="AO46">
        <v>0.96596711857702111</v>
      </c>
      <c r="AP46">
        <v>0.93021211633369028</v>
      </c>
      <c r="AQ46">
        <v>0.91019575545730014</v>
      </c>
      <c r="AR46">
        <v>0.88907670044116038</v>
      </c>
      <c r="AS46">
        <v>0.79599692554487955</v>
      </c>
      <c r="AT46">
        <v>0.74523817726530428</v>
      </c>
      <c r="AU46">
        <v>0.74523817726530428</v>
      </c>
      <c r="AV46">
        <v>0.66455552161144471</v>
      </c>
      <c r="AW46">
        <v>0</v>
      </c>
      <c r="AX46">
        <v>0</v>
      </c>
      <c r="AY46">
        <v>0</v>
      </c>
      <c r="AZ46">
        <v>0</v>
      </c>
      <c r="BA46">
        <v>0</v>
      </c>
      <c r="BB46">
        <v>0</v>
      </c>
    </row>
    <row r="47" spans="1:54" x14ac:dyDescent="0.25">
      <c r="A47">
        <v>0</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0.9483552642371702</v>
      </c>
      <c r="AR47">
        <v>0.92507753466632359</v>
      </c>
      <c r="AS47">
        <v>0.9329940608398406</v>
      </c>
      <c r="AT47">
        <v>0.83991879447697304</v>
      </c>
      <c r="AU47">
        <v>0.75693664079365508</v>
      </c>
      <c r="AV47">
        <v>0.6297164861213842</v>
      </c>
      <c r="AW47">
        <v>0.76699433889305535</v>
      </c>
      <c r="AX47">
        <v>0.73632635774109101</v>
      </c>
      <c r="AY47">
        <v>0.36593173746662133</v>
      </c>
      <c r="AZ47">
        <v>0.34135713291610559</v>
      </c>
      <c r="BA47">
        <v>0</v>
      </c>
      <c r="BB47">
        <v>0</v>
      </c>
    </row>
    <row r="48" spans="1:54" x14ac:dyDescent="0.25">
      <c r="A48">
        <v>0</v>
      </c>
      <c r="B48">
        <v>0</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0.89163546313795727</v>
      </c>
      <c r="AR48">
        <v>0.90442367622389419</v>
      </c>
      <c r="AS48">
        <v>0.87805289084523874</v>
      </c>
      <c r="AT48">
        <v>0.7647858028382446</v>
      </c>
      <c r="AU48">
        <v>0.63577202880123895</v>
      </c>
      <c r="AV48">
        <v>0.58164236695247151</v>
      </c>
      <c r="AW48">
        <v>0.72846885259435101</v>
      </c>
      <c r="AX48">
        <v>0.58123514275996779</v>
      </c>
      <c r="AY48">
        <v>0.35579220164361258</v>
      </c>
      <c r="AZ48">
        <v>0.37242006370705782</v>
      </c>
      <c r="BA48">
        <v>0</v>
      </c>
      <c r="BB48">
        <v>0</v>
      </c>
    </row>
    <row r="49" spans="1:54" x14ac:dyDescent="0.25">
      <c r="A49">
        <v>0</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0.85691229472357389</v>
      </c>
      <c r="AR49">
        <v>0.88078816859537756</v>
      </c>
      <c r="AS49">
        <v>0.85691229472357389</v>
      </c>
      <c r="AT49">
        <v>0.79442127586669375</v>
      </c>
      <c r="AU49">
        <v>0.58880135190636462</v>
      </c>
      <c r="AV49">
        <v>0.75530509819028691</v>
      </c>
      <c r="AW49">
        <v>0.75132221694266743</v>
      </c>
      <c r="AX49">
        <v>0.64008924425002345</v>
      </c>
      <c r="AY49">
        <v>0.44439217076947291</v>
      </c>
      <c r="AZ49">
        <v>0.5219096873034248</v>
      </c>
      <c r="BA49">
        <v>0</v>
      </c>
      <c r="BB49">
        <v>0</v>
      </c>
    </row>
    <row r="50" spans="1:54" x14ac:dyDescent="0.25">
      <c r="A50">
        <v>0</v>
      </c>
      <c r="B50">
        <v>0</v>
      </c>
      <c r="C50">
        <v>0</v>
      </c>
      <c r="D50">
        <v>0</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0.81909302235546111</v>
      </c>
      <c r="AR50">
        <v>0.81909302235546111</v>
      </c>
      <c r="AS50">
        <v>0.84744813163489585</v>
      </c>
      <c r="AT50">
        <v>0.74489234775484636</v>
      </c>
      <c r="AU50">
        <v>0.65048879658915393</v>
      </c>
      <c r="AV50">
        <v>0.66659965035595281</v>
      </c>
      <c r="AW50">
        <v>0.76007918059369839</v>
      </c>
      <c r="AX50">
        <v>0.56773018331910219</v>
      </c>
      <c r="AY50">
        <v>0.29429900573891077</v>
      </c>
      <c r="AZ50">
        <v>0.44544178768364961</v>
      </c>
      <c r="BA50">
        <v>0</v>
      </c>
      <c r="BB50">
        <v>0</v>
      </c>
    </row>
    <row r="51" spans="1:54" x14ac:dyDescent="0.25">
      <c r="A51">
        <v>0</v>
      </c>
      <c r="B51">
        <v>0</v>
      </c>
      <c r="C51">
        <v>0</v>
      </c>
      <c r="D51">
        <v>0</v>
      </c>
      <c r="E51">
        <v>0</v>
      </c>
      <c r="F51">
        <v>0</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0.83652601537150684</v>
      </c>
      <c r="AR51">
        <v>0.89884946965508838</v>
      </c>
      <c r="AS51">
        <v>0.79790018471599655</v>
      </c>
      <c r="AT51">
        <v>0.7290206268187065</v>
      </c>
      <c r="AU51">
        <v>0.77542385641956901</v>
      </c>
      <c r="AV51">
        <v>0.7290206268187065</v>
      </c>
      <c r="AW51">
        <v>0.83652601537150684</v>
      </c>
      <c r="AX51">
        <v>0.48107063000008043</v>
      </c>
      <c r="AY51">
        <v>0.32811593204291833</v>
      </c>
      <c r="AZ51">
        <v>0.53779099983183531</v>
      </c>
      <c r="BA51">
        <v>0</v>
      </c>
      <c r="BB51">
        <v>0</v>
      </c>
    </row>
    <row r="52" spans="1:54" x14ac:dyDescent="0.25">
      <c r="A52">
        <v>0</v>
      </c>
      <c r="B52">
        <v>0</v>
      </c>
      <c r="C52">
        <v>0</v>
      </c>
      <c r="D52">
        <v>0</v>
      </c>
      <c r="E52">
        <v>0</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0.93807427866660298</v>
      </c>
      <c r="AR52">
        <v>0.86209741558649799</v>
      </c>
      <c r="AS52">
        <v>0.81986135194794318</v>
      </c>
      <c r="AT52">
        <v>0.70512687177135458</v>
      </c>
      <c r="AU52">
        <v>0.79790018471599655</v>
      </c>
      <c r="AV52">
        <v>0.70512687177135458</v>
      </c>
      <c r="AW52">
        <v>0.74485895167353267</v>
      </c>
      <c r="AX52">
        <v>0.5924347591082233</v>
      </c>
      <c r="AY52">
        <v>0.39151764915738108</v>
      </c>
      <c r="AZ52">
        <v>0.50970254665189163</v>
      </c>
      <c r="BA52">
        <v>0</v>
      </c>
      <c r="BB52">
        <v>0</v>
      </c>
    </row>
    <row r="53" spans="1:54" x14ac:dyDescent="0.25">
      <c r="A53">
        <v>0</v>
      </c>
      <c r="B53">
        <v>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0.9415439170273654</v>
      </c>
      <c r="AR53">
        <v>0.92005815112391964</v>
      </c>
      <c r="AS53">
        <v>0.89701644922738133</v>
      </c>
      <c r="AT53">
        <v>0.84715406039136898</v>
      </c>
      <c r="AU53">
        <v>0.79313130051349301</v>
      </c>
      <c r="AV53">
        <v>0.79313130051349301</v>
      </c>
      <c r="AW53">
        <v>0.89701644922738133</v>
      </c>
      <c r="AX53">
        <v>0.76475979024710217</v>
      </c>
      <c r="AY53">
        <v>0.674685003638543</v>
      </c>
      <c r="AZ53">
        <v>0.70551441704815954</v>
      </c>
      <c r="BA53">
        <v>0</v>
      </c>
      <c r="BB53">
        <v>0</v>
      </c>
    </row>
    <row r="54" spans="1:54" x14ac:dyDescent="0.25">
      <c r="A54">
        <v>0</v>
      </c>
      <c r="B54">
        <v>0</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1</v>
      </c>
      <c r="AR54">
        <v>0.9985118256087322</v>
      </c>
      <c r="AS54">
        <v>0.96201493192937271</v>
      </c>
      <c r="AT54">
        <v>0.98542068315969722</v>
      </c>
      <c r="AU54">
        <v>0.89686448562967946</v>
      </c>
      <c r="AV54">
        <v>0.77016731273400918</v>
      </c>
      <c r="AW54">
        <v>0.85790251688977914</v>
      </c>
      <c r="AX54">
        <v>0.72188169966889415</v>
      </c>
      <c r="AY54">
        <v>0.49899327320458031</v>
      </c>
      <c r="AZ54">
        <v>0.81556303821605258</v>
      </c>
      <c r="BA54">
        <v>0</v>
      </c>
      <c r="BB54">
        <v>0</v>
      </c>
    </row>
    <row r="55" spans="1:54" x14ac:dyDescent="0.25">
      <c r="A55">
        <v>0</v>
      </c>
      <c r="B55">
        <v>0</v>
      </c>
      <c r="C55">
        <v>0</v>
      </c>
      <c r="D55">
        <v>0</v>
      </c>
      <c r="E55">
        <v>0</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0.9022695905254654</v>
      </c>
      <c r="AR55">
        <v>0.92868138280194579</v>
      </c>
      <c r="AS55">
        <v>0.84369771429086438</v>
      </c>
      <c r="AT55">
        <v>0.81200707180399778</v>
      </c>
      <c r="AU55">
        <v>0.70875822016378809</v>
      </c>
      <c r="AV55">
        <v>0.77890309465332219</v>
      </c>
      <c r="AW55">
        <v>0.74446979800525437</v>
      </c>
      <c r="AX55">
        <v>0.77890309465332219</v>
      </c>
      <c r="AY55">
        <v>0.63356935434363759</v>
      </c>
      <c r="AZ55">
        <v>0.63356935434363759</v>
      </c>
      <c r="BA55">
        <v>0</v>
      </c>
      <c r="BB55">
        <v>0</v>
      </c>
    </row>
    <row r="56" spans="1:54" x14ac:dyDescent="0.25">
      <c r="A56">
        <v>0</v>
      </c>
      <c r="B56">
        <v>0</v>
      </c>
      <c r="C56">
        <v>0</v>
      </c>
      <c r="D56">
        <v>0</v>
      </c>
      <c r="E56">
        <v>0</v>
      </c>
      <c r="F56">
        <v>0</v>
      </c>
      <c r="G56">
        <v>0</v>
      </c>
      <c r="H56">
        <v>0</v>
      </c>
      <c r="I56">
        <v>0</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v>0.90305078747443979</v>
      </c>
      <c r="AR56">
        <v>0.86657259749387716</v>
      </c>
      <c r="AS56">
        <v>0.86657259749387716</v>
      </c>
      <c r="AT56">
        <v>0.78469849261270053</v>
      </c>
      <c r="AU56">
        <v>0.64254879410693722</v>
      </c>
      <c r="AV56">
        <v>0.86657259749387716</v>
      </c>
      <c r="AW56">
        <v>0.93590795228233326</v>
      </c>
      <c r="AX56">
        <v>0.53480196558305604</v>
      </c>
      <c r="AY56">
        <v>0.53480196558305604</v>
      </c>
      <c r="AZ56">
        <v>0.53480196558305604</v>
      </c>
      <c r="BA56">
        <v>0</v>
      </c>
      <c r="BB56">
        <v>0</v>
      </c>
    </row>
    <row r="57" spans="1:54" x14ac:dyDescent="0.25">
      <c r="A57">
        <v>0</v>
      </c>
      <c r="B57">
        <v>0</v>
      </c>
      <c r="C57">
        <v>0</v>
      </c>
      <c r="D57">
        <v>0</v>
      </c>
      <c r="E57">
        <v>0</v>
      </c>
      <c r="F57">
        <v>0</v>
      </c>
      <c r="G57">
        <v>0</v>
      </c>
      <c r="H57">
        <v>0</v>
      </c>
      <c r="I57">
        <v>0</v>
      </c>
      <c r="J57">
        <v>0</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0.98879441397584777</v>
      </c>
      <c r="AR57">
        <v>0.98879441397584777</v>
      </c>
      <c r="AS57">
        <v>0.99884985247342506</v>
      </c>
      <c r="AT57">
        <v>0.98879441397584777</v>
      </c>
      <c r="AU57">
        <v>0.86135347844620203</v>
      </c>
      <c r="AV57">
        <v>0.86135347844620203</v>
      </c>
      <c r="AW57">
        <v>0.89271075162960223</v>
      </c>
      <c r="AX57">
        <v>0.86135347844620203</v>
      </c>
      <c r="AY57">
        <v>0.59342333117435242</v>
      </c>
      <c r="AZ57">
        <v>0.89271075162960223</v>
      </c>
      <c r="BA57">
        <v>0</v>
      </c>
      <c r="BB57">
        <v>0</v>
      </c>
    </row>
    <row r="58" spans="1:54" x14ac:dyDescent="0.25">
      <c r="A58">
        <v>0</v>
      </c>
      <c r="B58">
        <v>0</v>
      </c>
      <c r="C58">
        <v>0</v>
      </c>
      <c r="D58">
        <v>0</v>
      </c>
      <c r="E58">
        <v>0</v>
      </c>
      <c r="F58">
        <v>0</v>
      </c>
      <c r="G58">
        <v>0</v>
      </c>
      <c r="H58">
        <v>0</v>
      </c>
      <c r="I58">
        <v>0</v>
      </c>
      <c r="J58">
        <v>0</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0.92212845370895558</v>
      </c>
      <c r="AR58">
        <v>0.95668799489416223</v>
      </c>
      <c r="AS58">
        <v>0.92212845370895558</v>
      </c>
      <c r="AT58">
        <v>0.88175889663311846</v>
      </c>
      <c r="AU58">
        <v>0.88175889663311846</v>
      </c>
      <c r="AV58">
        <v>0.92212845370895558</v>
      </c>
      <c r="AW58">
        <v>0.92212845370895558</v>
      </c>
      <c r="AX58">
        <v>0.7341386527226037</v>
      </c>
      <c r="AY58">
        <v>0.6161962674588457</v>
      </c>
      <c r="AZ58">
        <v>0.55100324103697051</v>
      </c>
      <c r="BA58">
        <v>0</v>
      </c>
      <c r="BB58">
        <v>0</v>
      </c>
    </row>
    <row r="59" spans="1:54" x14ac:dyDescent="0.25">
      <c r="A59">
        <v>0</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0.87966983317421654</v>
      </c>
      <c r="AT59">
        <v>0.91050161815062758</v>
      </c>
      <c r="AU59">
        <v>0.81340371690398694</v>
      </c>
      <c r="AV59">
        <v>0.76047759654341451</v>
      </c>
      <c r="AW59">
        <v>0.83046920137197144</v>
      </c>
      <c r="AX59">
        <v>0.76047759654341451</v>
      </c>
      <c r="AY59">
        <v>0.77839406708816572</v>
      </c>
      <c r="AZ59">
        <v>0.68628457792782438</v>
      </c>
      <c r="BA59">
        <v>0.60124613539151905</v>
      </c>
      <c r="BB59">
        <v>0.53274905458550048</v>
      </c>
    </row>
    <row r="60" spans="1:54" x14ac:dyDescent="0.25">
      <c r="A60">
        <v>0</v>
      </c>
      <c r="B60">
        <v>0</v>
      </c>
      <c r="C60">
        <v>0</v>
      </c>
      <c r="D60">
        <v>0</v>
      </c>
      <c r="E60">
        <v>0</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0</v>
      </c>
      <c r="AO60">
        <v>0</v>
      </c>
      <c r="AP60">
        <v>0</v>
      </c>
      <c r="AQ60">
        <v>0</v>
      </c>
      <c r="AR60">
        <v>0</v>
      </c>
      <c r="AS60">
        <v>0.98879441397584777</v>
      </c>
      <c r="AT60">
        <v>0.98879441397584777</v>
      </c>
      <c r="AU60">
        <v>0.92179373964810729</v>
      </c>
      <c r="AV60">
        <v>0.82802056235366717</v>
      </c>
      <c r="AW60">
        <v>0.82802056235366717</v>
      </c>
      <c r="AX60">
        <v>0.82802056235366717</v>
      </c>
      <c r="AY60">
        <v>0.94813270068756417</v>
      </c>
      <c r="AZ60">
        <v>0.89271075162960223</v>
      </c>
      <c r="BA60">
        <v>0.72804215043920895</v>
      </c>
      <c r="BB60">
        <v>0.91342853089856568</v>
      </c>
    </row>
    <row r="61" spans="1:54" x14ac:dyDescent="0.25">
      <c r="A61">
        <v>0</v>
      </c>
      <c r="B61">
        <v>0</v>
      </c>
      <c r="C61">
        <v>0</v>
      </c>
      <c r="D61">
        <v>0</v>
      </c>
      <c r="E61">
        <v>0</v>
      </c>
      <c r="F61">
        <v>0</v>
      </c>
      <c r="G61">
        <v>0</v>
      </c>
      <c r="H61">
        <v>0</v>
      </c>
      <c r="I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0.99578925548551034</v>
      </c>
      <c r="AT61">
        <v>1</v>
      </c>
      <c r="AU61">
        <v>0.99578925548551034</v>
      </c>
      <c r="AV61">
        <v>0.95672813170725668</v>
      </c>
      <c r="AW61">
        <v>0.99578925548551034</v>
      </c>
      <c r="AX61">
        <v>0.88188275124297544</v>
      </c>
      <c r="AY61">
        <v>1</v>
      </c>
      <c r="AZ61">
        <v>0.95672813170725668</v>
      </c>
      <c r="BA61">
        <v>0.947255049473684</v>
      </c>
      <c r="BB61">
        <v>0.85336720036532743</v>
      </c>
    </row>
    <row r="62" spans="1:54" x14ac:dyDescent="0.25">
      <c r="A62">
        <v>0</v>
      </c>
      <c r="B62">
        <v>0</v>
      </c>
      <c r="C62">
        <v>0</v>
      </c>
      <c r="D62">
        <v>0</v>
      </c>
      <c r="E62">
        <v>0</v>
      </c>
      <c r="F62">
        <v>0</v>
      </c>
      <c r="G62">
        <v>0</v>
      </c>
      <c r="H62">
        <v>0</v>
      </c>
      <c r="I62">
        <v>0</v>
      </c>
      <c r="J62">
        <v>0</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0.97478927367316537</v>
      </c>
      <c r="AT62">
        <v>1</v>
      </c>
      <c r="AU62">
        <v>0.99747142145553802</v>
      </c>
      <c r="AV62">
        <v>0.93326048882226509</v>
      </c>
      <c r="AW62">
        <v>0.93326048882226509</v>
      </c>
      <c r="AX62">
        <v>0.73762192339305432</v>
      </c>
      <c r="AY62">
        <v>0.93326048882226509</v>
      </c>
      <c r="AZ62">
        <v>0.87844774188017194</v>
      </c>
      <c r="BA62">
        <v>0.65245285005999687</v>
      </c>
      <c r="BB62">
        <v>0.81291397155260103</v>
      </c>
    </row>
    <row r="63" spans="1:54" x14ac:dyDescent="0.25">
      <c r="A63">
        <v>0</v>
      </c>
      <c r="B63">
        <v>0</v>
      </c>
      <c r="C63">
        <v>0</v>
      </c>
      <c r="D63">
        <v>0</v>
      </c>
      <c r="E63">
        <v>0</v>
      </c>
      <c r="F63">
        <v>0</v>
      </c>
      <c r="G63">
        <v>0</v>
      </c>
      <c r="H63">
        <v>0</v>
      </c>
      <c r="I63">
        <v>0</v>
      </c>
      <c r="J63">
        <v>0</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0</v>
      </c>
      <c r="AL63">
        <v>0</v>
      </c>
      <c r="AM63">
        <v>0</v>
      </c>
      <c r="AN63">
        <v>0</v>
      </c>
      <c r="AO63">
        <v>0</v>
      </c>
      <c r="AP63">
        <v>0</v>
      </c>
      <c r="AQ63">
        <v>0</v>
      </c>
      <c r="AR63">
        <v>0</v>
      </c>
      <c r="AS63">
        <v>0.99578925548551034</v>
      </c>
      <c r="AT63">
        <v>0.99578925548551034</v>
      </c>
      <c r="AU63">
        <v>0.99578925548551034</v>
      </c>
      <c r="AV63">
        <v>0.95672813170725668</v>
      </c>
      <c r="AW63">
        <v>0.99578925548551034</v>
      </c>
      <c r="AX63">
        <v>0.88188275124297544</v>
      </c>
      <c r="AY63">
        <v>0.99578925548551034</v>
      </c>
      <c r="AZ63">
        <v>0.99578925548551034</v>
      </c>
      <c r="BA63">
        <v>0.88188275124297544</v>
      </c>
      <c r="BB63">
        <v>0.95672813170725668</v>
      </c>
    </row>
    <row r="64" spans="1:54" x14ac:dyDescent="0.25">
      <c r="A64">
        <v>0</v>
      </c>
      <c r="B64">
        <v>0</v>
      </c>
      <c r="C64">
        <v>0</v>
      </c>
      <c r="D64">
        <v>0</v>
      </c>
      <c r="E64">
        <v>0</v>
      </c>
      <c r="F64">
        <v>0</v>
      </c>
      <c r="G64">
        <v>0</v>
      </c>
      <c r="H64">
        <v>0</v>
      </c>
      <c r="I64">
        <v>0</v>
      </c>
      <c r="J64">
        <v>0</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0.99719086325339923</v>
      </c>
      <c r="AT64">
        <v>1</v>
      </c>
      <c r="AU64">
        <v>0.92514536858030816</v>
      </c>
      <c r="AV64">
        <v>0.97185502652210154</v>
      </c>
      <c r="AW64">
        <v>0.92514536858030816</v>
      </c>
      <c r="AX64">
        <v>0.86300433773483309</v>
      </c>
      <c r="AY64">
        <v>0.97185502652210154</v>
      </c>
      <c r="AZ64">
        <v>0.92514536858030816</v>
      </c>
      <c r="BA64">
        <v>0.78799149322113227</v>
      </c>
      <c r="BB64">
        <v>0.70070494379146009</v>
      </c>
    </row>
    <row r="65" spans="1:54" x14ac:dyDescent="0.25">
      <c r="A65">
        <v>0</v>
      </c>
      <c r="B65">
        <v>0</v>
      </c>
      <c r="C65">
        <v>0</v>
      </c>
      <c r="D65">
        <v>0</v>
      </c>
      <c r="E65">
        <v>0</v>
      </c>
      <c r="F65">
        <v>0</v>
      </c>
      <c r="G65">
        <v>0</v>
      </c>
      <c r="H65">
        <v>0</v>
      </c>
      <c r="I65">
        <v>0</v>
      </c>
      <c r="J65">
        <v>0</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0</v>
      </c>
      <c r="AQ65">
        <v>0</v>
      </c>
      <c r="AR65">
        <v>0</v>
      </c>
      <c r="AS65">
        <v>1</v>
      </c>
      <c r="AT65">
        <v>1</v>
      </c>
      <c r="AU65">
        <v>0.99159624134038715</v>
      </c>
      <c r="AV65">
        <v>0.99159624134038715</v>
      </c>
      <c r="AW65">
        <v>1</v>
      </c>
      <c r="AX65">
        <v>1</v>
      </c>
      <c r="AY65">
        <v>1</v>
      </c>
      <c r="AZ65">
        <v>1</v>
      </c>
      <c r="BA65">
        <v>0.99159624134038715</v>
      </c>
      <c r="BB65">
        <v>0.99159624134038715</v>
      </c>
    </row>
    <row r="66" spans="1:54" x14ac:dyDescent="0.25">
      <c r="A66">
        <v>0</v>
      </c>
      <c r="B66">
        <v>0</v>
      </c>
      <c r="C66">
        <v>0</v>
      </c>
      <c r="D66">
        <v>0</v>
      </c>
      <c r="E66">
        <v>0</v>
      </c>
      <c r="F66">
        <v>0</v>
      </c>
      <c r="G66">
        <v>0</v>
      </c>
      <c r="H66">
        <v>0</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v>0</v>
      </c>
      <c r="AS66">
        <v>0</v>
      </c>
      <c r="AT66">
        <v>0</v>
      </c>
      <c r="AU66">
        <v>0</v>
      </c>
      <c r="AV66">
        <v>0</v>
      </c>
      <c r="AW66">
        <v>0</v>
      </c>
      <c r="AX66">
        <v>0</v>
      </c>
      <c r="AY66">
        <v>0</v>
      </c>
      <c r="AZ66">
        <v>0</v>
      </c>
      <c r="BA66">
        <v>0</v>
      </c>
      <c r="BB66">
        <v>0</v>
      </c>
    </row>
    <row r="69" spans="1:54" x14ac:dyDescent="0.25">
      <c r="A69" t="s">
        <v>248</v>
      </c>
    </row>
    <row r="70" spans="1:54" x14ac:dyDescent="0.25">
      <c r="A70">
        <v>0</v>
      </c>
      <c r="B70">
        <v>0</v>
      </c>
      <c r="C70">
        <v>0</v>
      </c>
      <c r="D70">
        <v>0</v>
      </c>
      <c r="E70">
        <v>0</v>
      </c>
      <c r="F70">
        <v>0</v>
      </c>
      <c r="G70">
        <v>0</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row>
    <row r="71" spans="1:54" x14ac:dyDescent="0.25">
      <c r="A71">
        <v>0</v>
      </c>
      <c r="B71">
        <v>0</v>
      </c>
      <c r="C71">
        <v>0</v>
      </c>
      <c r="D71">
        <v>0</v>
      </c>
      <c r="E71">
        <v>0</v>
      </c>
      <c r="F71">
        <v>0</v>
      </c>
      <c r="G71">
        <v>0</v>
      </c>
      <c r="H71">
        <v>0</v>
      </c>
      <c r="I71">
        <v>0</v>
      </c>
      <c r="J71">
        <v>0</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0</v>
      </c>
    </row>
    <row r="72" spans="1:54" x14ac:dyDescent="0.25">
      <c r="A72">
        <v>0</v>
      </c>
      <c r="B72">
        <v>0</v>
      </c>
      <c r="C72">
        <v>0</v>
      </c>
      <c r="D72">
        <v>0</v>
      </c>
      <c r="E72">
        <v>0</v>
      </c>
      <c r="F72">
        <v>0</v>
      </c>
      <c r="G72">
        <v>0</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row>
    <row r="73" spans="1:54" x14ac:dyDescent="0.25">
      <c r="A73">
        <v>0</v>
      </c>
      <c r="B73">
        <v>0</v>
      </c>
      <c r="C73">
        <v>0</v>
      </c>
      <c r="D73">
        <v>0</v>
      </c>
      <c r="E73">
        <v>0</v>
      </c>
      <c r="F73">
        <v>0</v>
      </c>
      <c r="G73">
        <v>0</v>
      </c>
      <c r="H73">
        <v>0</v>
      </c>
      <c r="I73">
        <v>0</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row>
    <row r="74" spans="1:54" x14ac:dyDescent="0.25">
      <c r="A74">
        <v>0</v>
      </c>
      <c r="B74">
        <v>0</v>
      </c>
      <c r="C74">
        <v>0</v>
      </c>
      <c r="D74">
        <v>0</v>
      </c>
      <c r="E74">
        <v>0</v>
      </c>
      <c r="F74">
        <v>0</v>
      </c>
      <c r="G74">
        <v>0</v>
      </c>
      <c r="H74">
        <v>0</v>
      </c>
      <c r="I74">
        <v>0</v>
      </c>
      <c r="J74">
        <v>0</v>
      </c>
      <c r="K74">
        <v>0</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0</v>
      </c>
    </row>
    <row r="75" spans="1:54" x14ac:dyDescent="0.25">
      <c r="A75">
        <v>0</v>
      </c>
      <c r="B75">
        <v>0</v>
      </c>
      <c r="C75">
        <v>0</v>
      </c>
      <c r="D75">
        <v>0</v>
      </c>
      <c r="E75">
        <v>0</v>
      </c>
      <c r="F75">
        <v>0</v>
      </c>
      <c r="G75">
        <v>0</v>
      </c>
      <c r="H75">
        <v>0</v>
      </c>
      <c r="I75">
        <v>0</v>
      </c>
      <c r="J75">
        <v>0</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row>
    <row r="76" spans="1:54" x14ac:dyDescent="0.25">
      <c r="A76">
        <v>0</v>
      </c>
      <c r="B76">
        <v>0</v>
      </c>
      <c r="C76">
        <v>0</v>
      </c>
      <c r="D76">
        <v>0</v>
      </c>
      <c r="E76">
        <v>0</v>
      </c>
      <c r="F76">
        <v>0</v>
      </c>
      <c r="G76">
        <v>0</v>
      </c>
      <c r="H76">
        <v>0</v>
      </c>
      <c r="I76">
        <v>0</v>
      </c>
      <c r="J76">
        <v>0</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row>
    <row r="77" spans="1:54" x14ac:dyDescent="0.25">
      <c r="A77">
        <v>0</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0</v>
      </c>
    </row>
    <row r="78" spans="1:54" x14ac:dyDescent="0.25">
      <c r="A78">
        <v>0</v>
      </c>
      <c r="B78">
        <v>0</v>
      </c>
      <c r="C78">
        <v>0</v>
      </c>
      <c r="D78">
        <v>0</v>
      </c>
      <c r="E78">
        <v>0</v>
      </c>
      <c r="F78">
        <v>0</v>
      </c>
      <c r="G78">
        <v>0</v>
      </c>
      <c r="H78">
        <v>0</v>
      </c>
      <c r="I78">
        <v>0</v>
      </c>
      <c r="J78">
        <v>0</v>
      </c>
      <c r="K78">
        <v>0</v>
      </c>
      <c r="L78">
        <v>0</v>
      </c>
      <c r="M78">
        <v>0</v>
      </c>
      <c r="N78">
        <v>0</v>
      </c>
      <c r="O78">
        <v>0.2550580240155278</v>
      </c>
      <c r="P78">
        <v>0.13074150142805085</v>
      </c>
      <c r="Q78">
        <v>0.17070247811856976</v>
      </c>
      <c r="R78">
        <v>0.1721450842845631</v>
      </c>
      <c r="S78">
        <v>0.32788599561466425</v>
      </c>
      <c r="T78">
        <v>0.28114696757935009</v>
      </c>
      <c r="U78">
        <v>0.36446450112268591</v>
      </c>
      <c r="V78">
        <v>0.3818609143606948</v>
      </c>
      <c r="W78">
        <v>6.1648873692218387E-2</v>
      </c>
      <c r="X78">
        <v>0.45747171992601654</v>
      </c>
      <c r="Y78">
        <v>0</v>
      </c>
      <c r="Z78">
        <v>0</v>
      </c>
      <c r="AA78">
        <v>0</v>
      </c>
      <c r="AB78">
        <v>0</v>
      </c>
      <c r="AC78">
        <v>0</v>
      </c>
      <c r="AD78">
        <v>0</v>
      </c>
      <c r="AE78">
        <v>0</v>
      </c>
      <c r="AF78">
        <v>0</v>
      </c>
      <c r="AG78">
        <v>0</v>
      </c>
      <c r="AH78">
        <v>0</v>
      </c>
      <c r="AI78">
        <v>0</v>
      </c>
      <c r="AJ78">
        <v>0</v>
      </c>
      <c r="AK78">
        <v>0</v>
      </c>
      <c r="AL78">
        <v>0</v>
      </c>
      <c r="AM78">
        <v>0</v>
      </c>
      <c r="AN78">
        <v>0</v>
      </c>
      <c r="AO78">
        <v>0</v>
      </c>
      <c r="AP78">
        <v>0</v>
      </c>
      <c r="AQ78">
        <v>0</v>
      </c>
      <c r="AR78">
        <v>0</v>
      </c>
      <c r="AS78">
        <v>0</v>
      </c>
      <c r="AT78">
        <v>0</v>
      </c>
      <c r="AU78">
        <v>0</v>
      </c>
      <c r="AV78">
        <v>0</v>
      </c>
      <c r="AW78">
        <v>0</v>
      </c>
      <c r="AX78">
        <v>0</v>
      </c>
      <c r="AY78">
        <v>0</v>
      </c>
      <c r="AZ78">
        <v>0</v>
      </c>
      <c r="BA78">
        <v>0</v>
      </c>
      <c r="BB78">
        <v>0</v>
      </c>
    </row>
    <row r="79" spans="1:54" x14ac:dyDescent="0.25">
      <c r="A79">
        <v>0</v>
      </c>
      <c r="B79">
        <v>0</v>
      </c>
      <c r="C79">
        <v>0</v>
      </c>
      <c r="D79">
        <v>0</v>
      </c>
      <c r="E79">
        <v>0</v>
      </c>
      <c r="F79">
        <v>0</v>
      </c>
      <c r="G79">
        <v>0</v>
      </c>
      <c r="H79">
        <v>0</v>
      </c>
      <c r="I79">
        <v>0</v>
      </c>
      <c r="J79">
        <v>0</v>
      </c>
      <c r="K79">
        <v>0</v>
      </c>
      <c r="L79">
        <v>0</v>
      </c>
      <c r="M79">
        <v>0</v>
      </c>
      <c r="N79">
        <v>0</v>
      </c>
      <c r="O79">
        <v>0.19868774433087544</v>
      </c>
      <c r="P79">
        <v>6.6465106176527899E-2</v>
      </c>
      <c r="Q79">
        <v>0.12146256271464062</v>
      </c>
      <c r="R79">
        <v>0.10865064851783701</v>
      </c>
      <c r="S79">
        <v>0.28253072584180616</v>
      </c>
      <c r="T79">
        <v>0.25606812254507227</v>
      </c>
      <c r="U79">
        <v>0.28492679725768566</v>
      </c>
      <c r="V79">
        <v>0.34908157334548973</v>
      </c>
      <c r="W79">
        <v>0.14771990866808582</v>
      </c>
      <c r="X79">
        <v>0.48395575627919118</v>
      </c>
      <c r="Y79">
        <v>0</v>
      </c>
      <c r="Z79">
        <v>0</v>
      </c>
      <c r="AA79">
        <v>0</v>
      </c>
      <c r="AB79">
        <v>0</v>
      </c>
      <c r="AC79">
        <v>0</v>
      </c>
      <c r="AD79">
        <v>0</v>
      </c>
      <c r="AE79">
        <v>0</v>
      </c>
      <c r="AF79">
        <v>0</v>
      </c>
      <c r="AG79">
        <v>0</v>
      </c>
      <c r="AH79">
        <v>0</v>
      </c>
      <c r="AI79">
        <v>0</v>
      </c>
      <c r="AJ79">
        <v>0</v>
      </c>
      <c r="AK79">
        <v>0</v>
      </c>
      <c r="AL79">
        <v>0</v>
      </c>
      <c r="AM79">
        <v>0</v>
      </c>
      <c r="AN79">
        <v>0</v>
      </c>
      <c r="AO79">
        <v>0</v>
      </c>
      <c r="AP79">
        <v>0</v>
      </c>
      <c r="AQ79">
        <v>0</v>
      </c>
      <c r="AR79">
        <v>0</v>
      </c>
      <c r="AS79">
        <v>0</v>
      </c>
      <c r="AT79">
        <v>0</v>
      </c>
      <c r="AU79">
        <v>0</v>
      </c>
      <c r="AV79">
        <v>0</v>
      </c>
      <c r="AW79">
        <v>0</v>
      </c>
      <c r="AX79">
        <v>0</v>
      </c>
      <c r="AY79">
        <v>0</v>
      </c>
      <c r="AZ79">
        <v>0</v>
      </c>
      <c r="BA79">
        <v>0</v>
      </c>
      <c r="BB79">
        <v>0</v>
      </c>
    </row>
    <row r="80" spans="1:54" x14ac:dyDescent="0.25">
      <c r="A80">
        <v>0</v>
      </c>
      <c r="B80">
        <v>0</v>
      </c>
      <c r="C80">
        <v>0</v>
      </c>
      <c r="D80">
        <v>0</v>
      </c>
      <c r="E80">
        <v>0</v>
      </c>
      <c r="F80">
        <v>0</v>
      </c>
      <c r="G80">
        <v>0</v>
      </c>
      <c r="H80">
        <v>0</v>
      </c>
      <c r="I80">
        <v>0</v>
      </c>
      <c r="J80">
        <v>0</v>
      </c>
      <c r="K80">
        <v>0</v>
      </c>
      <c r="L80">
        <v>0</v>
      </c>
      <c r="M80">
        <v>0</v>
      </c>
      <c r="N80">
        <v>0</v>
      </c>
      <c r="O80">
        <v>8.1832316578487219E-2</v>
      </c>
      <c r="P80">
        <v>6.4347764262256413E-2</v>
      </c>
      <c r="Q80">
        <v>9.6730542734286495E-2</v>
      </c>
      <c r="R80">
        <v>8.0322941628384714E-2</v>
      </c>
      <c r="S80">
        <v>0.25982547079007068</v>
      </c>
      <c r="T80">
        <v>0.28062227184903898</v>
      </c>
      <c r="U80">
        <v>0.36861164772368982</v>
      </c>
      <c r="V80">
        <v>0.28062227184903898</v>
      </c>
      <c r="W80">
        <v>0.144199363238388</v>
      </c>
      <c r="X80">
        <v>0.51143891796548413</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row>
    <row r="81" spans="1:54" x14ac:dyDescent="0.25">
      <c r="A81">
        <v>0</v>
      </c>
      <c r="B81">
        <v>0</v>
      </c>
      <c r="C81">
        <v>0</v>
      </c>
      <c r="D81">
        <v>0</v>
      </c>
      <c r="E81">
        <v>0</v>
      </c>
      <c r="F81">
        <v>0</v>
      </c>
      <c r="G81">
        <v>0</v>
      </c>
      <c r="H81">
        <v>0</v>
      </c>
      <c r="I81">
        <v>0</v>
      </c>
      <c r="J81">
        <v>0</v>
      </c>
      <c r="K81">
        <v>0</v>
      </c>
      <c r="L81">
        <v>0</v>
      </c>
      <c r="M81">
        <v>0</v>
      </c>
      <c r="N81">
        <v>0</v>
      </c>
      <c r="O81">
        <v>0</v>
      </c>
      <c r="P81">
        <v>0</v>
      </c>
      <c r="Q81">
        <v>7.7300955392568205E-2</v>
      </c>
      <c r="R81">
        <v>6.0924469535134196E-2</v>
      </c>
      <c r="S81">
        <v>0.20100473514993689</v>
      </c>
      <c r="T81">
        <v>0.20988965528706571</v>
      </c>
      <c r="U81">
        <v>0.20481519109952306</v>
      </c>
      <c r="V81">
        <v>0.25151062555775772</v>
      </c>
      <c r="W81">
        <v>0.16522966218803181</v>
      </c>
      <c r="X81">
        <v>0.37433632348860657</v>
      </c>
      <c r="Y81">
        <v>0.16620067305899888</v>
      </c>
      <c r="Z81">
        <v>0.22577202650011552</v>
      </c>
      <c r="AA81">
        <v>0</v>
      </c>
      <c r="AB81">
        <v>0</v>
      </c>
      <c r="AC81">
        <v>0</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row>
    <row r="82" spans="1:54" x14ac:dyDescent="0.25">
      <c r="A82">
        <v>0</v>
      </c>
      <c r="B82">
        <v>0</v>
      </c>
      <c r="C82">
        <v>0</v>
      </c>
      <c r="D82">
        <v>0</v>
      </c>
      <c r="E82">
        <v>0</v>
      </c>
      <c r="F82">
        <v>0</v>
      </c>
      <c r="G82">
        <v>0</v>
      </c>
      <c r="H82">
        <v>0</v>
      </c>
      <c r="I82">
        <v>0</v>
      </c>
      <c r="J82">
        <v>0</v>
      </c>
      <c r="K82">
        <v>0</v>
      </c>
      <c r="L82">
        <v>0</v>
      </c>
      <c r="M82">
        <v>0</v>
      </c>
      <c r="N82">
        <v>0</v>
      </c>
      <c r="O82">
        <v>0</v>
      </c>
      <c r="P82">
        <v>0</v>
      </c>
      <c r="Q82">
        <v>0.13950088856734211</v>
      </c>
      <c r="R82">
        <v>0.13950088856734211</v>
      </c>
      <c r="S82">
        <v>0.24002055508430553</v>
      </c>
      <c r="T82">
        <v>0.19703873370177694</v>
      </c>
      <c r="U82">
        <v>0.28173922083885783</v>
      </c>
      <c r="V82">
        <v>0.30221435940090702</v>
      </c>
      <c r="W82">
        <v>0.17493598649166331</v>
      </c>
      <c r="X82">
        <v>0.34251193973529803</v>
      </c>
      <c r="Y82">
        <v>0.28947902042993467</v>
      </c>
      <c r="Z82">
        <v>0.30967114116157513</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BB82">
        <v>0</v>
      </c>
    </row>
    <row r="83" spans="1:54" x14ac:dyDescent="0.25">
      <c r="A83">
        <v>0</v>
      </c>
      <c r="B83">
        <v>0</v>
      </c>
      <c r="C83">
        <v>0</v>
      </c>
      <c r="D83">
        <v>0</v>
      </c>
      <c r="E83">
        <v>0</v>
      </c>
      <c r="F83">
        <v>0</v>
      </c>
      <c r="G83">
        <v>0</v>
      </c>
      <c r="H83">
        <v>0</v>
      </c>
      <c r="I83">
        <v>0</v>
      </c>
      <c r="J83">
        <v>0</v>
      </c>
      <c r="K83">
        <v>0</v>
      </c>
      <c r="L83">
        <v>0</v>
      </c>
      <c r="M83">
        <v>0</v>
      </c>
      <c r="N83">
        <v>0</v>
      </c>
      <c r="O83">
        <v>0</v>
      </c>
      <c r="P83">
        <v>0</v>
      </c>
      <c r="Q83">
        <v>0.11745697137182964</v>
      </c>
      <c r="R83">
        <v>0.11745697137182964</v>
      </c>
      <c r="S83">
        <v>0.26379964690858992</v>
      </c>
      <c r="T83">
        <v>0.21955653589659208</v>
      </c>
      <c r="U83">
        <v>0.208080574069337</v>
      </c>
      <c r="V83">
        <v>0.36129356733965556</v>
      </c>
      <c r="W83">
        <v>9.7370962477134504E-2</v>
      </c>
      <c r="X83">
        <v>0.31888733602891373</v>
      </c>
      <c r="Y83">
        <v>0.34334815909302252</v>
      </c>
      <c r="Z83">
        <v>0.3646242068690797</v>
      </c>
      <c r="AA83">
        <v>0</v>
      </c>
      <c r="AB83">
        <v>0</v>
      </c>
      <c r="AC83">
        <v>0</v>
      </c>
      <c r="AD83">
        <v>0</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v>0</v>
      </c>
      <c r="BB83">
        <v>0</v>
      </c>
    </row>
    <row r="84" spans="1:54" x14ac:dyDescent="0.25">
      <c r="A84">
        <v>0</v>
      </c>
      <c r="B84">
        <v>0</v>
      </c>
      <c r="C84">
        <v>0</v>
      </c>
      <c r="D84">
        <v>0</v>
      </c>
      <c r="E84">
        <v>0</v>
      </c>
      <c r="F84">
        <v>0</v>
      </c>
      <c r="G84">
        <v>0</v>
      </c>
      <c r="H84">
        <v>0</v>
      </c>
      <c r="I84">
        <v>0</v>
      </c>
      <c r="J84">
        <v>0</v>
      </c>
      <c r="K84">
        <v>0</v>
      </c>
      <c r="L84">
        <v>0</v>
      </c>
      <c r="M84">
        <v>0</v>
      </c>
      <c r="N84">
        <v>0</v>
      </c>
      <c r="O84">
        <v>0</v>
      </c>
      <c r="P84">
        <v>0</v>
      </c>
      <c r="Q84">
        <v>0</v>
      </c>
      <c r="R84">
        <v>0</v>
      </c>
      <c r="S84">
        <v>0</v>
      </c>
      <c r="T84">
        <v>0.23384782224143263</v>
      </c>
      <c r="U84">
        <v>0.10963406295366063</v>
      </c>
      <c r="V84">
        <v>0.24556007251943379</v>
      </c>
      <c r="W84">
        <v>4.4485260631414836E-2</v>
      </c>
      <c r="X84">
        <v>0.21031619370940713</v>
      </c>
      <c r="Y84">
        <v>0.27110994060739602</v>
      </c>
      <c r="Z84">
        <v>0.22394116196999869</v>
      </c>
      <c r="AA84">
        <v>0.36334028267364138</v>
      </c>
      <c r="AB84">
        <v>0.31173557941758867</v>
      </c>
      <c r="AC84">
        <v>0.3486447131832322</v>
      </c>
      <c r="AD84">
        <v>0</v>
      </c>
      <c r="AE84">
        <v>0</v>
      </c>
      <c r="AF84">
        <v>0</v>
      </c>
      <c r="AG84">
        <v>0</v>
      </c>
      <c r="AH84">
        <v>0</v>
      </c>
      <c r="AI84">
        <v>0</v>
      </c>
      <c r="AJ84">
        <v>0</v>
      </c>
      <c r="AK84">
        <v>0</v>
      </c>
      <c r="AL84">
        <v>0</v>
      </c>
      <c r="AM84">
        <v>0</v>
      </c>
      <c r="AN84">
        <v>0</v>
      </c>
      <c r="AO84">
        <v>0</v>
      </c>
      <c r="AP84">
        <v>0</v>
      </c>
      <c r="AQ84">
        <v>0</v>
      </c>
      <c r="AR84">
        <v>0</v>
      </c>
      <c r="AS84">
        <v>0</v>
      </c>
      <c r="AT84">
        <v>0</v>
      </c>
      <c r="AU84">
        <v>0</v>
      </c>
      <c r="AV84">
        <v>0</v>
      </c>
      <c r="AW84">
        <v>0</v>
      </c>
      <c r="AX84">
        <v>0</v>
      </c>
      <c r="AY84">
        <v>0</v>
      </c>
      <c r="AZ84">
        <v>0</v>
      </c>
      <c r="BA84">
        <v>0</v>
      </c>
      <c r="BB84">
        <v>0</v>
      </c>
    </row>
    <row r="85" spans="1:54" x14ac:dyDescent="0.25">
      <c r="A85">
        <v>0</v>
      </c>
      <c r="B85">
        <v>0</v>
      </c>
      <c r="C85">
        <v>0</v>
      </c>
      <c r="D85">
        <v>0</v>
      </c>
      <c r="E85">
        <v>0</v>
      </c>
      <c r="F85">
        <v>0</v>
      </c>
      <c r="G85">
        <v>0</v>
      </c>
      <c r="H85">
        <v>0</v>
      </c>
      <c r="I85">
        <v>0</v>
      </c>
      <c r="J85">
        <v>0</v>
      </c>
      <c r="K85">
        <v>0</v>
      </c>
      <c r="L85">
        <v>0</v>
      </c>
      <c r="M85">
        <v>0</v>
      </c>
      <c r="N85">
        <v>0</v>
      </c>
      <c r="O85">
        <v>0</v>
      </c>
      <c r="P85">
        <v>0</v>
      </c>
      <c r="Q85">
        <v>0</v>
      </c>
      <c r="R85">
        <v>0</v>
      </c>
      <c r="S85">
        <v>0</v>
      </c>
      <c r="T85">
        <v>0.3245561401953041</v>
      </c>
      <c r="U85">
        <v>0.16168861021681091</v>
      </c>
      <c r="V85">
        <v>0.22714739599550748</v>
      </c>
      <c r="W85">
        <v>0.11197920752186952</v>
      </c>
      <c r="X85">
        <v>0.24526849394609984</v>
      </c>
      <c r="Y85">
        <v>0.30491043977786214</v>
      </c>
      <c r="Z85">
        <v>0.2700257577047549</v>
      </c>
      <c r="AA85">
        <v>0.35615836156667013</v>
      </c>
      <c r="AB85">
        <v>0.34769817886920107</v>
      </c>
      <c r="AC85">
        <v>0.36458823900637283</v>
      </c>
      <c r="AD85">
        <v>0</v>
      </c>
      <c r="AE85">
        <v>0</v>
      </c>
      <c r="AF85">
        <v>0</v>
      </c>
      <c r="AG85">
        <v>0</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0</v>
      </c>
    </row>
    <row r="86" spans="1:54" x14ac:dyDescent="0.25">
      <c r="A86">
        <v>0</v>
      </c>
      <c r="B86">
        <v>0</v>
      </c>
      <c r="C86">
        <v>0</v>
      </c>
      <c r="D86">
        <v>0</v>
      </c>
      <c r="E86">
        <v>0</v>
      </c>
      <c r="F86">
        <v>0</v>
      </c>
      <c r="G86">
        <v>0</v>
      </c>
      <c r="H86">
        <v>0</v>
      </c>
      <c r="I86">
        <v>0</v>
      </c>
      <c r="J86">
        <v>0</v>
      </c>
      <c r="K86">
        <v>0</v>
      </c>
      <c r="L86">
        <v>0</v>
      </c>
      <c r="M86">
        <v>0</v>
      </c>
      <c r="N86">
        <v>0</v>
      </c>
      <c r="O86">
        <v>0</v>
      </c>
      <c r="P86">
        <v>0</v>
      </c>
      <c r="Q86">
        <v>0</v>
      </c>
      <c r="R86">
        <v>0</v>
      </c>
      <c r="S86">
        <v>0</v>
      </c>
      <c r="T86">
        <v>0.17588913201613621</v>
      </c>
      <c r="U86">
        <v>7.7699385678312471E-2</v>
      </c>
      <c r="V86">
        <v>0.22562303325708077</v>
      </c>
      <c r="W86">
        <v>2.9513682514558826E-2</v>
      </c>
      <c r="X86">
        <v>0.16187096032357551</v>
      </c>
      <c r="Y86">
        <v>0.17978014997745295</v>
      </c>
      <c r="Z86">
        <v>0.16589831481398787</v>
      </c>
      <c r="AA86">
        <v>0.35169647605032184</v>
      </c>
      <c r="AB86">
        <v>0.2332568422404413</v>
      </c>
      <c r="AC86">
        <v>0.32163069751964146</v>
      </c>
      <c r="AD86">
        <v>0</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row>
    <row r="87" spans="1:54" x14ac:dyDescent="0.25">
      <c r="A87">
        <v>0</v>
      </c>
      <c r="B87">
        <v>0</v>
      </c>
      <c r="C87">
        <v>0</v>
      </c>
      <c r="D87">
        <v>0</v>
      </c>
      <c r="E87">
        <v>0</v>
      </c>
      <c r="F87">
        <v>0</v>
      </c>
      <c r="G87">
        <v>0</v>
      </c>
      <c r="H87">
        <v>0</v>
      </c>
      <c r="I87">
        <v>0</v>
      </c>
      <c r="J87">
        <v>0</v>
      </c>
      <c r="K87">
        <v>0</v>
      </c>
      <c r="L87">
        <v>0</v>
      </c>
      <c r="M87">
        <v>0</v>
      </c>
      <c r="N87">
        <v>0</v>
      </c>
      <c r="O87">
        <v>0</v>
      </c>
      <c r="P87">
        <v>0</v>
      </c>
      <c r="Q87">
        <v>0</v>
      </c>
      <c r="R87">
        <v>0</v>
      </c>
      <c r="S87">
        <v>0</v>
      </c>
      <c r="T87">
        <v>0</v>
      </c>
      <c r="U87">
        <v>0</v>
      </c>
      <c r="V87">
        <v>0</v>
      </c>
      <c r="W87">
        <v>0</v>
      </c>
      <c r="X87">
        <v>0</v>
      </c>
      <c r="Y87">
        <v>0.1613456502871744</v>
      </c>
      <c r="Z87">
        <v>0.17746160768552577</v>
      </c>
      <c r="AA87">
        <v>0.34773566957007818</v>
      </c>
      <c r="AB87">
        <v>0.215627276570032</v>
      </c>
      <c r="AC87">
        <v>0.2989773156994624</v>
      </c>
      <c r="AD87">
        <v>0.32446983134398044</v>
      </c>
      <c r="AE87">
        <v>0.24677957019280106</v>
      </c>
      <c r="AF87">
        <v>0.34635153324850299</v>
      </c>
      <c r="AG87">
        <v>0.30547008416804156</v>
      </c>
      <c r="AH87">
        <v>0.38054957052155602</v>
      </c>
      <c r="AI87">
        <v>0</v>
      </c>
      <c r="AJ87">
        <v>0</v>
      </c>
      <c r="AK87">
        <v>0</v>
      </c>
      <c r="AL87">
        <v>0</v>
      </c>
      <c r="AM87">
        <v>0</v>
      </c>
      <c r="AN87">
        <v>0</v>
      </c>
      <c r="AO87">
        <v>0</v>
      </c>
      <c r="AP87">
        <v>0</v>
      </c>
      <c r="AQ87">
        <v>0</v>
      </c>
      <c r="AR87">
        <v>0</v>
      </c>
      <c r="AS87">
        <v>0</v>
      </c>
      <c r="AT87">
        <v>0</v>
      </c>
      <c r="AU87">
        <v>0</v>
      </c>
      <c r="AV87">
        <v>0</v>
      </c>
      <c r="AW87">
        <v>0</v>
      </c>
      <c r="AX87">
        <v>0</v>
      </c>
      <c r="AY87">
        <v>0</v>
      </c>
      <c r="AZ87">
        <v>0</v>
      </c>
      <c r="BA87">
        <v>0</v>
      </c>
      <c r="BB87">
        <v>0</v>
      </c>
    </row>
    <row r="88" spans="1:54" x14ac:dyDescent="0.25">
      <c r="A88">
        <v>0</v>
      </c>
      <c r="B88">
        <v>0</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0.14629689465443962</v>
      </c>
      <c r="Z88">
        <v>0.18040934833403655</v>
      </c>
      <c r="AA88">
        <v>0.35701986555554344</v>
      </c>
      <c r="AB88">
        <v>0.22965019128486697</v>
      </c>
      <c r="AC88">
        <v>0.32734101459422815</v>
      </c>
      <c r="AD88">
        <v>0.31751288346171824</v>
      </c>
      <c r="AE88">
        <v>0.22612804884616144</v>
      </c>
      <c r="AF88">
        <v>0.37154741978911909</v>
      </c>
      <c r="AG88">
        <v>0.3190210902646764</v>
      </c>
      <c r="AH88">
        <v>0.36108120281112077</v>
      </c>
      <c r="AI88">
        <v>0</v>
      </c>
      <c r="AJ88">
        <v>0</v>
      </c>
      <c r="AK88">
        <v>0</v>
      </c>
      <c r="AL88">
        <v>0</v>
      </c>
      <c r="AM88">
        <v>0</v>
      </c>
      <c r="AN88">
        <v>0</v>
      </c>
      <c r="AO88">
        <v>0</v>
      </c>
      <c r="AP88">
        <v>0</v>
      </c>
      <c r="AQ88">
        <v>0</v>
      </c>
      <c r="AR88">
        <v>0</v>
      </c>
      <c r="AS88">
        <v>0</v>
      </c>
      <c r="AT88">
        <v>0</v>
      </c>
      <c r="AU88">
        <v>0</v>
      </c>
      <c r="AV88">
        <v>0</v>
      </c>
      <c r="AW88">
        <v>0</v>
      </c>
      <c r="AX88">
        <v>0</v>
      </c>
      <c r="AY88">
        <v>0</v>
      </c>
      <c r="AZ88">
        <v>0</v>
      </c>
      <c r="BA88">
        <v>0</v>
      </c>
      <c r="BB88">
        <v>0</v>
      </c>
    </row>
    <row r="89" spans="1:54" x14ac:dyDescent="0.25">
      <c r="A89">
        <v>0</v>
      </c>
      <c r="B89">
        <v>0</v>
      </c>
      <c r="C89">
        <v>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0.15443918635268061</v>
      </c>
      <c r="Z89">
        <v>0.22635759566650604</v>
      </c>
      <c r="AA89">
        <v>0.30015972694215298</v>
      </c>
      <c r="AB89">
        <v>0.23954433258548802</v>
      </c>
      <c r="AC89">
        <v>0.31297619259523701</v>
      </c>
      <c r="AD89">
        <v>0.40439316413024384</v>
      </c>
      <c r="AE89">
        <v>0.26340520056097949</v>
      </c>
      <c r="AF89">
        <v>0.31970933191567452</v>
      </c>
      <c r="AG89">
        <v>0.31970933191567452</v>
      </c>
      <c r="AH89">
        <v>0.40020756773484178</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row>
    <row r="90" spans="1:54" x14ac:dyDescent="0.25">
      <c r="A90">
        <v>0</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0.16018427640575239</v>
      </c>
      <c r="Z90">
        <v>0.25466979940124856</v>
      </c>
      <c r="AA90">
        <v>0.33043725754174025</v>
      </c>
      <c r="AB90">
        <v>0.214067620037383</v>
      </c>
      <c r="AC90">
        <v>0.35453061369135463</v>
      </c>
      <c r="AD90">
        <v>0.3082788479456533</v>
      </c>
      <c r="AE90">
        <v>0.20543599722580042</v>
      </c>
      <c r="AF90">
        <v>0.33043725754174025</v>
      </c>
      <c r="AG90">
        <v>0.37045935920386386</v>
      </c>
      <c r="AH90">
        <v>0.37309232033610273</v>
      </c>
      <c r="AI90">
        <v>0</v>
      </c>
      <c r="AJ90">
        <v>0</v>
      </c>
      <c r="AK90">
        <v>0</v>
      </c>
      <c r="AL90">
        <v>0</v>
      </c>
      <c r="AM90">
        <v>0</v>
      </c>
      <c r="AN90">
        <v>0</v>
      </c>
      <c r="AO90">
        <v>0</v>
      </c>
      <c r="AP90">
        <v>0</v>
      </c>
      <c r="AQ90">
        <v>0</v>
      </c>
      <c r="AR90">
        <v>0</v>
      </c>
      <c r="AS90">
        <v>0</v>
      </c>
      <c r="AT90">
        <v>0</v>
      </c>
      <c r="AU90">
        <v>0</v>
      </c>
      <c r="AV90">
        <v>0</v>
      </c>
      <c r="AW90">
        <v>0</v>
      </c>
      <c r="AX90">
        <v>0</v>
      </c>
      <c r="AY90">
        <v>0</v>
      </c>
      <c r="AZ90">
        <v>0</v>
      </c>
      <c r="BA90">
        <v>0</v>
      </c>
      <c r="BB90">
        <v>0</v>
      </c>
    </row>
    <row r="91" spans="1:54" x14ac:dyDescent="0.25">
      <c r="A91">
        <v>0</v>
      </c>
      <c r="B91">
        <v>0</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8.9573327146327819E-2</v>
      </c>
      <c r="Z91">
        <v>0.31163044089457292</v>
      </c>
      <c r="AA91">
        <v>0.29727056994765588</v>
      </c>
      <c r="AB91">
        <v>0.23833899066268627</v>
      </c>
      <c r="AC91">
        <v>0.34577697114026806</v>
      </c>
      <c r="AD91">
        <v>0.3182858085596556</v>
      </c>
      <c r="AE91">
        <v>0.21788913406943622</v>
      </c>
      <c r="AF91">
        <v>0.30436886700546451</v>
      </c>
      <c r="AG91">
        <v>0.42588907385644914</v>
      </c>
      <c r="AH91">
        <v>0.33208632006125116</v>
      </c>
      <c r="AI91">
        <v>0</v>
      </c>
      <c r="AJ91">
        <v>0</v>
      </c>
      <c r="AK91">
        <v>0</v>
      </c>
      <c r="AL91">
        <v>0</v>
      </c>
      <c r="AM91">
        <v>0</v>
      </c>
      <c r="AN91">
        <v>0</v>
      </c>
      <c r="AO91">
        <v>0</v>
      </c>
      <c r="AP91">
        <v>0</v>
      </c>
      <c r="AQ91">
        <v>0</v>
      </c>
      <c r="AR91">
        <v>0</v>
      </c>
      <c r="AS91">
        <v>0</v>
      </c>
      <c r="AT91">
        <v>0</v>
      </c>
      <c r="AU91">
        <v>0</v>
      </c>
      <c r="AV91">
        <v>0</v>
      </c>
      <c r="AW91">
        <v>0</v>
      </c>
      <c r="AX91">
        <v>0</v>
      </c>
      <c r="AY91">
        <v>0</v>
      </c>
      <c r="AZ91">
        <v>0</v>
      </c>
      <c r="BA91">
        <v>0</v>
      </c>
      <c r="BB91">
        <v>0</v>
      </c>
    </row>
    <row r="92" spans="1:54" x14ac:dyDescent="0.25">
      <c r="A92">
        <v>0</v>
      </c>
      <c r="B92">
        <v>0</v>
      </c>
      <c r="C92">
        <v>0</v>
      </c>
      <c r="D92">
        <v>0</v>
      </c>
      <c r="E92">
        <v>0</v>
      </c>
      <c r="F92">
        <v>0</v>
      </c>
      <c r="G92">
        <v>0</v>
      </c>
      <c r="H92">
        <v>0</v>
      </c>
      <c r="I92">
        <v>0</v>
      </c>
      <c r="J92">
        <v>0</v>
      </c>
      <c r="K92">
        <v>0</v>
      </c>
      <c r="L92">
        <v>0</v>
      </c>
      <c r="M92">
        <v>0</v>
      </c>
      <c r="N92">
        <v>0</v>
      </c>
      <c r="O92">
        <v>0</v>
      </c>
      <c r="P92">
        <v>0</v>
      </c>
      <c r="Q92">
        <v>0</v>
      </c>
      <c r="R92">
        <v>0</v>
      </c>
      <c r="S92">
        <v>0</v>
      </c>
      <c r="T92">
        <v>0</v>
      </c>
      <c r="U92">
        <v>0</v>
      </c>
      <c r="V92">
        <v>0</v>
      </c>
      <c r="W92">
        <v>0</v>
      </c>
      <c r="X92">
        <v>0</v>
      </c>
      <c r="Y92">
        <v>0</v>
      </c>
      <c r="Z92">
        <v>0</v>
      </c>
      <c r="AA92">
        <v>0</v>
      </c>
      <c r="AB92">
        <v>0</v>
      </c>
      <c r="AC92">
        <v>0.15365853878231506</v>
      </c>
      <c r="AD92">
        <v>0.18262650541286418</v>
      </c>
      <c r="AE92">
        <v>0.15585053169975516</v>
      </c>
      <c r="AF92">
        <v>0.26333219685942089</v>
      </c>
      <c r="AG92">
        <v>0.18642793250799783</v>
      </c>
      <c r="AH92">
        <v>0.20724273159495366</v>
      </c>
      <c r="AI92">
        <v>0.22851854883077705</v>
      </c>
      <c r="AJ92">
        <v>0.25896771351063963</v>
      </c>
      <c r="AK92">
        <v>0.24377534657792088</v>
      </c>
      <c r="AL92">
        <v>0.31730455722674611</v>
      </c>
      <c r="AM92">
        <v>0</v>
      </c>
      <c r="AN92">
        <v>0</v>
      </c>
      <c r="AO92">
        <v>0</v>
      </c>
      <c r="AP92">
        <v>0</v>
      </c>
      <c r="AQ92">
        <v>0</v>
      </c>
      <c r="AR92">
        <v>0</v>
      </c>
      <c r="AS92">
        <v>0</v>
      </c>
      <c r="AT92">
        <v>0</v>
      </c>
      <c r="AU92">
        <v>0</v>
      </c>
      <c r="AV92">
        <v>0</v>
      </c>
      <c r="AW92">
        <v>0</v>
      </c>
      <c r="AX92">
        <v>0</v>
      </c>
      <c r="AY92">
        <v>0</v>
      </c>
      <c r="AZ92">
        <v>0</v>
      </c>
      <c r="BA92">
        <v>0</v>
      </c>
      <c r="BB92">
        <v>0</v>
      </c>
    </row>
    <row r="93" spans="1:54" x14ac:dyDescent="0.25">
      <c r="A93">
        <v>0</v>
      </c>
      <c r="B93">
        <v>0</v>
      </c>
      <c r="C93">
        <v>0</v>
      </c>
      <c r="D93">
        <v>0</v>
      </c>
      <c r="E93">
        <v>0</v>
      </c>
      <c r="F93">
        <v>0</v>
      </c>
      <c r="G93">
        <v>0</v>
      </c>
      <c r="H93">
        <v>0</v>
      </c>
      <c r="I93">
        <v>0</v>
      </c>
      <c r="J93">
        <v>0</v>
      </c>
      <c r="K93">
        <v>0</v>
      </c>
      <c r="L93">
        <v>0</v>
      </c>
      <c r="M93">
        <v>0</v>
      </c>
      <c r="N93">
        <v>0</v>
      </c>
      <c r="O93">
        <v>0</v>
      </c>
      <c r="P93">
        <v>0</v>
      </c>
      <c r="Q93">
        <v>0</v>
      </c>
      <c r="R93">
        <v>0</v>
      </c>
      <c r="S93">
        <v>0</v>
      </c>
      <c r="T93">
        <v>0</v>
      </c>
      <c r="U93">
        <v>0</v>
      </c>
      <c r="V93">
        <v>0</v>
      </c>
      <c r="W93">
        <v>0</v>
      </c>
      <c r="X93">
        <v>0</v>
      </c>
      <c r="Y93">
        <v>0</v>
      </c>
      <c r="Z93">
        <v>0</v>
      </c>
      <c r="AA93">
        <v>0</v>
      </c>
      <c r="AB93">
        <v>0</v>
      </c>
      <c r="AC93">
        <v>0.17062539195584558</v>
      </c>
      <c r="AD93">
        <v>0.16774052164343023</v>
      </c>
      <c r="AE93">
        <v>0.14000230940127101</v>
      </c>
      <c r="AF93">
        <v>0.20463070278508311</v>
      </c>
      <c r="AG93">
        <v>0.17292531858184002</v>
      </c>
      <c r="AH93">
        <v>0.20187970275023592</v>
      </c>
      <c r="AI93">
        <v>0.18892380040826651</v>
      </c>
      <c r="AJ93">
        <v>0.25004141827638415</v>
      </c>
      <c r="AK93">
        <v>0.23883714128271505</v>
      </c>
      <c r="AL93">
        <v>0.30586016198322374</v>
      </c>
      <c r="AM93">
        <v>0</v>
      </c>
      <c r="AN93">
        <v>0</v>
      </c>
      <c r="AO93">
        <v>0</v>
      </c>
      <c r="AP93">
        <v>0</v>
      </c>
      <c r="AQ93">
        <v>0</v>
      </c>
      <c r="AR93">
        <v>0</v>
      </c>
      <c r="AS93">
        <v>0</v>
      </c>
      <c r="AT93">
        <v>0</v>
      </c>
      <c r="AU93">
        <v>0</v>
      </c>
      <c r="AV93">
        <v>0</v>
      </c>
      <c r="AW93">
        <v>0</v>
      </c>
      <c r="AX93">
        <v>0</v>
      </c>
      <c r="AY93">
        <v>0</v>
      </c>
      <c r="AZ93">
        <v>0</v>
      </c>
      <c r="BA93">
        <v>0</v>
      </c>
      <c r="BB93">
        <v>0</v>
      </c>
    </row>
    <row r="94" spans="1:54" x14ac:dyDescent="0.25">
      <c r="A94">
        <v>0</v>
      </c>
      <c r="B94">
        <v>0</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0.20542778827719954</v>
      </c>
      <c r="AD94">
        <v>0.18877032123665471</v>
      </c>
      <c r="AE94">
        <v>0.16717996210944741</v>
      </c>
      <c r="AF94">
        <v>0.21016750074304347</v>
      </c>
      <c r="AG94">
        <v>0.18877032123665471</v>
      </c>
      <c r="AH94">
        <v>0.23374752684809552</v>
      </c>
      <c r="AI94">
        <v>0.26344205777276519</v>
      </c>
      <c r="AJ94">
        <v>0.27289021501986843</v>
      </c>
      <c r="AK94">
        <v>0.3017470994939857</v>
      </c>
      <c r="AL94">
        <v>0.34451854158999007</v>
      </c>
      <c r="AM94">
        <v>0</v>
      </c>
      <c r="AN94">
        <v>0</v>
      </c>
      <c r="AO94">
        <v>0</v>
      </c>
      <c r="AP94">
        <v>0</v>
      </c>
      <c r="AQ94">
        <v>0</v>
      </c>
      <c r="AR94">
        <v>0</v>
      </c>
      <c r="AS94">
        <v>0</v>
      </c>
      <c r="AT94">
        <v>0</v>
      </c>
      <c r="AU94">
        <v>0</v>
      </c>
      <c r="AV94">
        <v>0</v>
      </c>
      <c r="AW94">
        <v>0</v>
      </c>
      <c r="AX94">
        <v>0</v>
      </c>
      <c r="AY94">
        <v>0</v>
      </c>
      <c r="AZ94">
        <v>0</v>
      </c>
      <c r="BA94">
        <v>0</v>
      </c>
      <c r="BB94">
        <v>0</v>
      </c>
    </row>
    <row r="95" spans="1:54" x14ac:dyDescent="0.25">
      <c r="A95">
        <v>0</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0.16755092243756198</v>
      </c>
      <c r="AD95">
        <v>0.12525819771791036</v>
      </c>
      <c r="AE95">
        <v>0.13494535141922825</v>
      </c>
      <c r="AF95">
        <v>0.15880521298866435</v>
      </c>
      <c r="AG95">
        <v>0.17758807785906838</v>
      </c>
      <c r="AH95">
        <v>0.22363257334321096</v>
      </c>
      <c r="AI95">
        <v>0.23554483389906489</v>
      </c>
      <c r="AJ95">
        <v>0.23095621223816609</v>
      </c>
      <c r="AK95">
        <v>0.28094163149748619</v>
      </c>
      <c r="AL95">
        <v>0.33883129131988587</v>
      </c>
      <c r="AM95">
        <v>0</v>
      </c>
      <c r="AN95">
        <v>0</v>
      </c>
      <c r="AO95">
        <v>0</v>
      </c>
      <c r="AP95">
        <v>0</v>
      </c>
      <c r="AQ95">
        <v>0</v>
      </c>
      <c r="AR95">
        <v>0</v>
      </c>
      <c r="AS95">
        <v>0</v>
      </c>
      <c r="AT95">
        <v>0</v>
      </c>
      <c r="AU95">
        <v>0</v>
      </c>
      <c r="AV95">
        <v>0</v>
      </c>
      <c r="AW95">
        <v>0</v>
      </c>
      <c r="AX95">
        <v>0</v>
      </c>
      <c r="AY95">
        <v>0</v>
      </c>
      <c r="AZ95">
        <v>0</v>
      </c>
      <c r="BA95">
        <v>0</v>
      </c>
      <c r="BB95">
        <v>0</v>
      </c>
    </row>
    <row r="96" spans="1:54" x14ac:dyDescent="0.25">
      <c r="A96">
        <v>0</v>
      </c>
      <c r="B96">
        <v>0</v>
      </c>
      <c r="C96">
        <v>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0.24716502258512785</v>
      </c>
      <c r="AD96">
        <v>0.19162384768318463</v>
      </c>
      <c r="AE96">
        <v>9.8256050612190005E-2</v>
      </c>
      <c r="AF96">
        <v>0.16710249638540575</v>
      </c>
      <c r="AG96">
        <v>0.19162384768318463</v>
      </c>
      <c r="AH96">
        <v>0.19968969451853691</v>
      </c>
      <c r="AI96">
        <v>0.28765622368053068</v>
      </c>
      <c r="AJ96">
        <v>0.24096119716607722</v>
      </c>
      <c r="AK96">
        <v>0.31059880700927822</v>
      </c>
      <c r="AL96">
        <v>0.37068110082372874</v>
      </c>
      <c r="AM96">
        <v>0</v>
      </c>
      <c r="AN96">
        <v>0</v>
      </c>
      <c r="AO96">
        <v>0</v>
      </c>
      <c r="AP96">
        <v>0</v>
      </c>
      <c r="AQ96">
        <v>0</v>
      </c>
      <c r="AR96">
        <v>0</v>
      </c>
      <c r="AS96">
        <v>0</v>
      </c>
      <c r="AT96">
        <v>0</v>
      </c>
      <c r="AU96">
        <v>0</v>
      </c>
      <c r="AV96">
        <v>0</v>
      </c>
      <c r="AW96">
        <v>0</v>
      </c>
      <c r="AX96">
        <v>0</v>
      </c>
      <c r="AY96">
        <v>0</v>
      </c>
      <c r="AZ96">
        <v>0</v>
      </c>
      <c r="BA96">
        <v>0</v>
      </c>
      <c r="BB96">
        <v>0</v>
      </c>
    </row>
    <row r="97" spans="1:54" x14ac:dyDescent="0.25">
      <c r="A97">
        <v>0</v>
      </c>
      <c r="B97">
        <v>0</v>
      </c>
      <c r="C97">
        <v>0</v>
      </c>
      <c r="D97">
        <v>0</v>
      </c>
      <c r="E97">
        <v>0</v>
      </c>
      <c r="F97">
        <v>0</v>
      </c>
      <c r="G97">
        <v>0</v>
      </c>
      <c r="H97">
        <v>0</v>
      </c>
      <c r="I97">
        <v>0</v>
      </c>
      <c r="J97">
        <v>0</v>
      </c>
      <c r="K97">
        <v>0</v>
      </c>
      <c r="L97">
        <v>0</v>
      </c>
      <c r="M97">
        <v>0</v>
      </c>
      <c r="N97">
        <v>0</v>
      </c>
      <c r="O97">
        <v>0</v>
      </c>
      <c r="P97">
        <v>0</v>
      </c>
      <c r="Q97">
        <v>0</v>
      </c>
      <c r="R97">
        <v>0</v>
      </c>
      <c r="S97">
        <v>0</v>
      </c>
      <c r="T97">
        <v>0</v>
      </c>
      <c r="U97">
        <v>0</v>
      </c>
      <c r="V97">
        <v>0</v>
      </c>
      <c r="W97">
        <v>0</v>
      </c>
      <c r="X97">
        <v>0</v>
      </c>
      <c r="Y97">
        <v>0</v>
      </c>
      <c r="Z97">
        <v>0</v>
      </c>
      <c r="AA97">
        <v>0</v>
      </c>
      <c r="AB97">
        <v>0</v>
      </c>
      <c r="AC97">
        <v>0.251055555885213</v>
      </c>
      <c r="AD97">
        <v>0.17130628035434792</v>
      </c>
      <c r="AE97">
        <v>0.12248703892795709</v>
      </c>
      <c r="AF97">
        <v>0.12248703892795709</v>
      </c>
      <c r="AG97">
        <v>0.19466870352219279</v>
      </c>
      <c r="AH97">
        <v>0.27298112196149349</v>
      </c>
      <c r="AI97">
        <v>0.32817020307550004</v>
      </c>
      <c r="AJ97">
        <v>0.24431648430587982</v>
      </c>
      <c r="AK97">
        <v>0.33838715670665254</v>
      </c>
      <c r="AL97">
        <v>0.34855340122395928</v>
      </c>
      <c r="AM97">
        <v>0</v>
      </c>
      <c r="AN97">
        <v>0</v>
      </c>
      <c r="AO97">
        <v>0</v>
      </c>
      <c r="AP97">
        <v>0</v>
      </c>
      <c r="AQ97">
        <v>0</v>
      </c>
      <c r="AR97">
        <v>0</v>
      </c>
      <c r="AS97">
        <v>0</v>
      </c>
      <c r="AT97">
        <v>0</v>
      </c>
      <c r="AU97">
        <v>0</v>
      </c>
      <c r="AV97">
        <v>0</v>
      </c>
      <c r="AW97">
        <v>0</v>
      </c>
      <c r="AX97">
        <v>0</v>
      </c>
      <c r="AY97">
        <v>0</v>
      </c>
      <c r="AZ97">
        <v>0</v>
      </c>
      <c r="BA97">
        <v>0</v>
      </c>
      <c r="BB97">
        <v>0</v>
      </c>
    </row>
    <row r="98" spans="1:54" x14ac:dyDescent="0.25">
      <c r="A98">
        <v>0</v>
      </c>
      <c r="B98">
        <v>0</v>
      </c>
      <c r="C98">
        <v>0</v>
      </c>
      <c r="D98">
        <v>0</v>
      </c>
      <c r="E98">
        <v>0</v>
      </c>
      <c r="F98">
        <v>0</v>
      </c>
      <c r="G98">
        <v>0</v>
      </c>
      <c r="H98">
        <v>0</v>
      </c>
      <c r="I98">
        <v>0</v>
      </c>
      <c r="J98">
        <v>0</v>
      </c>
      <c r="K98">
        <v>0</v>
      </c>
      <c r="L98">
        <v>0</v>
      </c>
      <c r="M98">
        <v>0</v>
      </c>
      <c r="N98">
        <v>0</v>
      </c>
      <c r="O98">
        <v>0</v>
      </c>
      <c r="P98">
        <v>0</v>
      </c>
      <c r="Q98">
        <v>0</v>
      </c>
      <c r="R98">
        <v>0</v>
      </c>
      <c r="S98">
        <v>0</v>
      </c>
      <c r="T98">
        <v>0</v>
      </c>
      <c r="U98">
        <v>0</v>
      </c>
      <c r="V98">
        <v>0</v>
      </c>
      <c r="W98">
        <v>0</v>
      </c>
      <c r="X98">
        <v>0</v>
      </c>
      <c r="Y98">
        <v>0</v>
      </c>
      <c r="Z98">
        <v>0</v>
      </c>
      <c r="AA98">
        <v>0</v>
      </c>
      <c r="AB98">
        <v>0</v>
      </c>
      <c r="AC98">
        <v>0</v>
      </c>
      <c r="AD98">
        <v>0</v>
      </c>
      <c r="AE98">
        <v>0</v>
      </c>
      <c r="AF98">
        <v>0</v>
      </c>
      <c r="AG98">
        <v>0</v>
      </c>
      <c r="AH98">
        <v>0</v>
      </c>
      <c r="AI98">
        <v>0.1906244636696417</v>
      </c>
      <c r="AJ98">
        <v>0.16297055889746948</v>
      </c>
      <c r="AK98">
        <v>0.18201353460979042</v>
      </c>
      <c r="AL98">
        <v>0.25741172676064261</v>
      </c>
      <c r="AM98">
        <v>0.25741248871470068</v>
      </c>
      <c r="AN98">
        <v>0.31690689900345737</v>
      </c>
      <c r="AO98">
        <v>0.2468254828348031</v>
      </c>
      <c r="AP98">
        <v>0.2820079677321794</v>
      </c>
      <c r="AQ98">
        <v>0.27324049445022824</v>
      </c>
      <c r="AR98">
        <v>0.30994804463572523</v>
      </c>
      <c r="AS98">
        <v>0</v>
      </c>
      <c r="AT98">
        <v>0</v>
      </c>
      <c r="AU98">
        <v>0</v>
      </c>
      <c r="AV98">
        <v>0</v>
      </c>
      <c r="AW98">
        <v>0</v>
      </c>
      <c r="AX98">
        <v>0</v>
      </c>
      <c r="AY98">
        <v>0</v>
      </c>
      <c r="AZ98">
        <v>0</v>
      </c>
      <c r="BA98">
        <v>0</v>
      </c>
      <c r="BB98">
        <v>0</v>
      </c>
    </row>
    <row r="99" spans="1:54" x14ac:dyDescent="0.25">
      <c r="A99">
        <v>0</v>
      </c>
      <c r="B99">
        <v>0</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0.16571292235251556</v>
      </c>
      <c r="AJ99">
        <v>0.11695839823966447</v>
      </c>
      <c r="AK99">
        <v>0.14840509565200732</v>
      </c>
      <c r="AL99">
        <v>0.24574689685843554</v>
      </c>
      <c r="AM99">
        <v>0.24441047597985976</v>
      </c>
      <c r="AN99">
        <v>0.27425613602794785</v>
      </c>
      <c r="AO99">
        <v>0.21589467647545457</v>
      </c>
      <c r="AP99">
        <v>0.26752675616769261</v>
      </c>
      <c r="AQ99">
        <v>0.30064063009544695</v>
      </c>
      <c r="AR99">
        <v>0.31069375808829447</v>
      </c>
      <c r="AS99">
        <v>0</v>
      </c>
      <c r="AT99">
        <v>0</v>
      </c>
      <c r="AU99">
        <v>0</v>
      </c>
      <c r="AV99">
        <v>0</v>
      </c>
      <c r="AW99">
        <v>0</v>
      </c>
      <c r="AX99">
        <v>0</v>
      </c>
      <c r="AY99">
        <v>0</v>
      </c>
      <c r="AZ99">
        <v>0</v>
      </c>
      <c r="BA99">
        <v>0</v>
      </c>
      <c r="BB99">
        <v>0</v>
      </c>
    </row>
    <row r="100" spans="1:54" x14ac:dyDescent="0.25">
      <c r="A100">
        <v>0</v>
      </c>
      <c r="B100">
        <v>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0.19918210817549187</v>
      </c>
      <c r="AJ100">
        <v>0.12963296161308002</v>
      </c>
      <c r="AK100">
        <v>0.16853486916737137</v>
      </c>
      <c r="AL100">
        <v>0.25581306770254697</v>
      </c>
      <c r="AM100">
        <v>0.28757574208406878</v>
      </c>
      <c r="AN100">
        <v>0.25882382388472314</v>
      </c>
      <c r="AO100">
        <v>0.22402912478397097</v>
      </c>
      <c r="AP100">
        <v>0.27801444455629154</v>
      </c>
      <c r="AQ100">
        <v>0.32182322886518522</v>
      </c>
      <c r="AR100">
        <v>0.34828691555705804</v>
      </c>
      <c r="AS100">
        <v>0</v>
      </c>
      <c r="AT100">
        <v>0</v>
      </c>
      <c r="AU100">
        <v>0</v>
      </c>
      <c r="AV100">
        <v>0</v>
      </c>
      <c r="AW100">
        <v>0</v>
      </c>
      <c r="AX100">
        <v>0</v>
      </c>
      <c r="AY100">
        <v>0</v>
      </c>
      <c r="AZ100">
        <v>0</v>
      </c>
      <c r="BA100">
        <v>0</v>
      </c>
      <c r="BB100">
        <v>0</v>
      </c>
    </row>
    <row r="101" spans="1:54" x14ac:dyDescent="0.25">
      <c r="A101">
        <v>0</v>
      </c>
      <c r="B101">
        <v>0</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0.22532478209972284</v>
      </c>
      <c r="AJ101">
        <v>0.13787595937678732</v>
      </c>
      <c r="AK101">
        <v>0.14534364097966868</v>
      </c>
      <c r="AL101">
        <v>0.31646209296081951</v>
      </c>
      <c r="AM101">
        <v>0.26937824295944024</v>
      </c>
      <c r="AN101">
        <v>0.24421379530134901</v>
      </c>
      <c r="AO101">
        <v>0.23697993230564629</v>
      </c>
      <c r="AP101">
        <v>0.24059943375825954</v>
      </c>
      <c r="AQ101">
        <v>0.35760723338997691</v>
      </c>
      <c r="AR101">
        <v>0.31202095688806208</v>
      </c>
      <c r="AS101">
        <v>0</v>
      </c>
      <c r="AT101">
        <v>0</v>
      </c>
      <c r="AU101">
        <v>0</v>
      </c>
      <c r="AV101">
        <v>0</v>
      </c>
      <c r="AW101">
        <v>0</v>
      </c>
      <c r="AX101">
        <v>0</v>
      </c>
      <c r="AY101">
        <v>0</v>
      </c>
      <c r="AZ101">
        <v>0</v>
      </c>
      <c r="BA101">
        <v>0</v>
      </c>
      <c r="BB101">
        <v>0</v>
      </c>
    </row>
    <row r="102" spans="1:54" x14ac:dyDescent="0.25">
      <c r="A102">
        <v>0</v>
      </c>
      <c r="B102">
        <v>0</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0.16902350257064103</v>
      </c>
      <c r="AJ102">
        <v>0.14135366611486755</v>
      </c>
      <c r="AK102">
        <v>0.15527868088096031</v>
      </c>
      <c r="AL102">
        <v>0.30632493228314361</v>
      </c>
      <c r="AM102">
        <v>0.29221604942289003</v>
      </c>
      <c r="AN102">
        <v>0.29221604942289003</v>
      </c>
      <c r="AO102">
        <v>0.21973957781633469</v>
      </c>
      <c r="AP102">
        <v>0.25960006803565472</v>
      </c>
      <c r="AQ102">
        <v>0.41855801113485169</v>
      </c>
      <c r="AR102">
        <v>0.36242681100753016</v>
      </c>
      <c r="AS102">
        <v>0</v>
      </c>
      <c r="AT102">
        <v>0</v>
      </c>
      <c r="AU102">
        <v>0</v>
      </c>
      <c r="AV102">
        <v>0</v>
      </c>
      <c r="AW102">
        <v>0</v>
      </c>
      <c r="AX102">
        <v>0</v>
      </c>
      <c r="AY102">
        <v>0</v>
      </c>
      <c r="AZ102">
        <v>0</v>
      </c>
      <c r="BA102">
        <v>0</v>
      </c>
      <c r="BB102">
        <v>0</v>
      </c>
    </row>
    <row r="103" spans="1:54" x14ac:dyDescent="0.25">
      <c r="A103">
        <v>0</v>
      </c>
      <c r="B103">
        <v>0</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0.23144540528174451</v>
      </c>
      <c r="AJ103">
        <v>0.17650214097781958</v>
      </c>
      <c r="AK103">
        <v>0.20977644723652022</v>
      </c>
      <c r="AL103">
        <v>0.34550646128938167</v>
      </c>
      <c r="AM103">
        <v>0.27624709055233643</v>
      </c>
      <c r="AN103">
        <v>0.24431648430587982</v>
      </c>
      <c r="AO103">
        <v>0.33838715670665254</v>
      </c>
      <c r="AP103">
        <v>0.29985752700201251</v>
      </c>
      <c r="AQ103">
        <v>0.3887448387199588</v>
      </c>
      <c r="AR103">
        <v>0.34855340122395928</v>
      </c>
      <c r="AS103">
        <v>0</v>
      </c>
      <c r="AT103">
        <v>0</v>
      </c>
      <c r="AU103">
        <v>0</v>
      </c>
      <c r="AV103">
        <v>0</v>
      </c>
      <c r="AW103">
        <v>0</v>
      </c>
      <c r="AX103">
        <v>0</v>
      </c>
      <c r="AY103">
        <v>0</v>
      </c>
      <c r="AZ103">
        <v>0</v>
      </c>
      <c r="BA103">
        <v>0</v>
      </c>
      <c r="BB103">
        <v>0</v>
      </c>
    </row>
    <row r="104" spans="1:54" x14ac:dyDescent="0.25">
      <c r="A104">
        <v>0</v>
      </c>
      <c r="B104">
        <v>0</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0.23548224096713666</v>
      </c>
      <c r="AN104">
        <v>0.28615182034867415</v>
      </c>
      <c r="AO104">
        <v>0.20448932557116062</v>
      </c>
      <c r="AP104">
        <v>0.14608802157569012</v>
      </c>
      <c r="AQ104">
        <v>0.20448932557116062</v>
      </c>
      <c r="AR104">
        <v>0.26095549912370819</v>
      </c>
      <c r="AS104">
        <v>0.20254006482961961</v>
      </c>
      <c r="AT104">
        <v>0.51414965535417334</v>
      </c>
      <c r="AU104">
        <v>0.4069209280083057</v>
      </c>
      <c r="AV104">
        <v>0.43275437570997477</v>
      </c>
      <c r="AW104">
        <v>0</v>
      </c>
      <c r="AX104">
        <v>0</v>
      </c>
      <c r="AY104">
        <v>0</v>
      </c>
      <c r="AZ104">
        <v>0</v>
      </c>
      <c r="BA104">
        <v>0</v>
      </c>
      <c r="BB104">
        <v>0</v>
      </c>
    </row>
    <row r="105" spans="1:54" x14ac:dyDescent="0.25">
      <c r="A105">
        <v>0</v>
      </c>
      <c r="B105">
        <v>0</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0.22971927768256117</v>
      </c>
      <c r="AN105">
        <v>0.24198266274721236</v>
      </c>
      <c r="AO105">
        <v>0.14445387580889579</v>
      </c>
      <c r="AP105">
        <v>0.2112361028485259</v>
      </c>
      <c r="AQ105">
        <v>0.2378998369769838</v>
      </c>
      <c r="AR105">
        <v>0.28054136046330358</v>
      </c>
      <c r="AS105">
        <v>0.25899745348470793</v>
      </c>
      <c r="AT105">
        <v>0.41687488765648029</v>
      </c>
      <c r="AU105">
        <v>0.40070935362822491</v>
      </c>
      <c r="AV105">
        <v>0.40879823794941172</v>
      </c>
      <c r="AW105">
        <v>0</v>
      </c>
      <c r="AX105">
        <v>0</v>
      </c>
      <c r="AY105">
        <v>0</v>
      </c>
      <c r="AZ105">
        <v>0</v>
      </c>
      <c r="BA105">
        <v>0</v>
      </c>
      <c r="BB105">
        <v>0</v>
      </c>
    </row>
    <row r="106" spans="1:54" x14ac:dyDescent="0.25">
      <c r="A106">
        <v>0</v>
      </c>
      <c r="B106">
        <v>0</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0.27175516803518862</v>
      </c>
      <c r="AN106">
        <v>0.25311710391538567</v>
      </c>
      <c r="AO106">
        <v>0.20891568827129459</v>
      </c>
      <c r="AP106">
        <v>0.26556077514103249</v>
      </c>
      <c r="AQ106">
        <v>0.30247354436029772</v>
      </c>
      <c r="AR106">
        <v>0.35084182533416852</v>
      </c>
      <c r="AS106">
        <v>0.33644092648479562</v>
      </c>
      <c r="AT106">
        <v>0.47336507393243377</v>
      </c>
      <c r="AU106">
        <v>0.42051073332436628</v>
      </c>
      <c r="AV106">
        <v>0.44410858687597798</v>
      </c>
      <c r="AW106">
        <v>0</v>
      </c>
      <c r="AX106">
        <v>0</v>
      </c>
      <c r="AY106">
        <v>0</v>
      </c>
      <c r="AZ106">
        <v>0</v>
      </c>
      <c r="BA106">
        <v>0</v>
      </c>
      <c r="BB106">
        <v>0</v>
      </c>
    </row>
    <row r="107" spans="1:54" x14ac:dyDescent="0.25">
      <c r="A107">
        <v>0</v>
      </c>
      <c r="B107">
        <v>0</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0.26806702993969322</v>
      </c>
      <c r="AN107">
        <v>0.19112585351479106</v>
      </c>
      <c r="AO107">
        <v>0.24652242671589475</v>
      </c>
      <c r="AP107">
        <v>0.20426531307332962</v>
      </c>
      <c r="AQ107">
        <v>0.24876841864172805</v>
      </c>
      <c r="AR107">
        <v>0.25967350341366258</v>
      </c>
      <c r="AS107">
        <v>0.38900820631877631</v>
      </c>
      <c r="AT107">
        <v>0.51423658700488684</v>
      </c>
      <c r="AU107">
        <v>0.39924173607229063</v>
      </c>
      <c r="AV107">
        <v>0.37872813231697089</v>
      </c>
      <c r="AW107">
        <v>0</v>
      </c>
      <c r="AX107">
        <v>0</v>
      </c>
      <c r="AY107">
        <v>0</v>
      </c>
      <c r="AZ107">
        <v>0</v>
      </c>
      <c r="BA107">
        <v>0</v>
      </c>
      <c r="BB107">
        <v>0</v>
      </c>
    </row>
    <row r="108" spans="1:54" x14ac:dyDescent="0.25">
      <c r="A108">
        <v>0</v>
      </c>
      <c r="B108">
        <v>0</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0.27867345316237779</v>
      </c>
      <c r="AN108">
        <v>0.26104107128891085</v>
      </c>
      <c r="AO108">
        <v>0.27867345316237779</v>
      </c>
      <c r="AP108">
        <v>0.22494015572315762</v>
      </c>
      <c r="AQ108">
        <v>0.26104107128891085</v>
      </c>
      <c r="AR108">
        <v>0.29606545582993027</v>
      </c>
      <c r="AS108">
        <v>0.42851651457736528</v>
      </c>
      <c r="AT108">
        <v>0.41250675986075036</v>
      </c>
      <c r="AU108">
        <v>0.50664282279766315</v>
      </c>
      <c r="AV108">
        <v>0.34699810197717929</v>
      </c>
      <c r="AW108">
        <v>0</v>
      </c>
      <c r="AX108">
        <v>0</v>
      </c>
      <c r="AY108">
        <v>0</v>
      </c>
      <c r="AZ108">
        <v>0</v>
      </c>
      <c r="BA108">
        <v>0</v>
      </c>
      <c r="BB108">
        <v>0</v>
      </c>
    </row>
    <row r="109" spans="1:54" x14ac:dyDescent="0.25">
      <c r="A109">
        <v>0</v>
      </c>
      <c r="B109">
        <v>0</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0.4631612287715603</v>
      </c>
      <c r="AN109">
        <v>0.31972435234206253</v>
      </c>
      <c r="AO109">
        <v>0.27592117885471668</v>
      </c>
      <c r="AP109">
        <v>0.25336823286373678</v>
      </c>
      <c r="AQ109">
        <v>0.31972435234206253</v>
      </c>
      <c r="AR109">
        <v>0.38282465822687373</v>
      </c>
      <c r="AS109">
        <v>0.38282465822687373</v>
      </c>
      <c r="AT109">
        <v>0.48266930645937034</v>
      </c>
      <c r="AU109">
        <v>0.42347743786496173</v>
      </c>
      <c r="AV109">
        <v>0.48266930645937034</v>
      </c>
      <c r="AW109">
        <v>0</v>
      </c>
      <c r="AX109">
        <v>0</v>
      </c>
      <c r="AY109">
        <v>0</v>
      </c>
      <c r="AZ109">
        <v>0</v>
      </c>
      <c r="BA109">
        <v>0</v>
      </c>
      <c r="BB109">
        <v>0</v>
      </c>
    </row>
    <row r="110" spans="1:54" x14ac:dyDescent="0.25">
      <c r="A110">
        <v>0</v>
      </c>
      <c r="B110">
        <v>0</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0.25083242534565242</v>
      </c>
      <c r="AN110">
        <v>0.3863082118395833</v>
      </c>
      <c r="AO110">
        <v>0.33401446724241302</v>
      </c>
      <c r="AP110">
        <v>0.25083242534565242</v>
      </c>
      <c r="AQ110">
        <v>0.36042475209416702</v>
      </c>
      <c r="AR110">
        <v>0.43668696146590635</v>
      </c>
      <c r="AS110">
        <v>0.48543976815223377</v>
      </c>
      <c r="AT110">
        <v>0.53274905458550048</v>
      </c>
      <c r="AU110">
        <v>0.48543976815223377</v>
      </c>
      <c r="AV110">
        <v>0.43668696146590635</v>
      </c>
      <c r="AW110">
        <v>0</v>
      </c>
      <c r="AX110">
        <v>0</v>
      </c>
      <c r="AY110">
        <v>0</v>
      </c>
      <c r="AZ110">
        <v>0</v>
      </c>
      <c r="BA110">
        <v>0</v>
      </c>
      <c r="BB110">
        <v>0</v>
      </c>
    </row>
    <row r="111" spans="1:54" x14ac:dyDescent="0.25">
      <c r="A111">
        <v>0</v>
      </c>
      <c r="B111">
        <v>0</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c r="AJ111">
        <v>0</v>
      </c>
      <c r="AK111">
        <v>0</v>
      </c>
      <c r="AL111">
        <v>0</v>
      </c>
      <c r="AM111">
        <v>0.32013707586767159</v>
      </c>
      <c r="AN111">
        <v>0.35155237836925446</v>
      </c>
      <c r="AO111">
        <v>0.32013707586767159</v>
      </c>
      <c r="AP111">
        <v>0.35155237836925446</v>
      </c>
      <c r="AQ111">
        <v>0.4411936335757356</v>
      </c>
      <c r="AR111">
        <v>0.4411936335757356</v>
      </c>
      <c r="AS111">
        <v>0.49785328351339597</v>
      </c>
      <c r="AT111">
        <v>0.55243197754918771</v>
      </c>
      <c r="AU111">
        <v>0.57900275062687978</v>
      </c>
      <c r="AV111">
        <v>0.65600318433423421</v>
      </c>
      <c r="AW111">
        <v>0</v>
      </c>
      <c r="AX111">
        <v>0</v>
      </c>
      <c r="AY111">
        <v>0</v>
      </c>
      <c r="AZ111">
        <v>0</v>
      </c>
      <c r="BA111">
        <v>0</v>
      </c>
      <c r="BB111">
        <v>0</v>
      </c>
    </row>
    <row r="112" spans="1:54" x14ac:dyDescent="0.25">
      <c r="A112">
        <v>0</v>
      </c>
      <c r="B112">
        <v>0</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0.30721835027612654</v>
      </c>
      <c r="AN112">
        <v>0.30721835027612654</v>
      </c>
      <c r="AO112">
        <v>0.38566651099660687</v>
      </c>
      <c r="AP112">
        <v>0.3472116988341436</v>
      </c>
      <c r="AQ112">
        <v>0.3472116988341436</v>
      </c>
      <c r="AR112">
        <v>0.56144015098804179</v>
      </c>
      <c r="AS112">
        <v>0.45889365139475213</v>
      </c>
      <c r="AT112">
        <v>0.59396506994818221</v>
      </c>
      <c r="AU112">
        <v>0.49395904146255365</v>
      </c>
      <c r="AV112">
        <v>0.61063720860309356</v>
      </c>
      <c r="AW112">
        <v>0</v>
      </c>
      <c r="AX112">
        <v>0</v>
      </c>
      <c r="AY112">
        <v>0</v>
      </c>
      <c r="AZ112">
        <v>0</v>
      </c>
      <c r="BA112">
        <v>0</v>
      </c>
      <c r="BB112">
        <v>0</v>
      </c>
    </row>
    <row r="113" spans="1:54" x14ac:dyDescent="0.25">
      <c r="A113">
        <v>0</v>
      </c>
      <c r="B113">
        <v>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0.36464424069511869</v>
      </c>
      <c r="AN113">
        <v>0.24220972695061826</v>
      </c>
      <c r="AO113">
        <v>0.24220972695061826</v>
      </c>
      <c r="AP113">
        <v>0.24220972695061826</v>
      </c>
      <c r="AQ113">
        <v>0.39326154067846764</v>
      </c>
      <c r="AR113">
        <v>0.39326154067846764</v>
      </c>
      <c r="AS113">
        <v>0.36464424069511869</v>
      </c>
      <c r="AT113">
        <v>0.60379198298572856</v>
      </c>
      <c r="AU113">
        <v>0.50217226469890885</v>
      </c>
      <c r="AV113">
        <v>0.39326154067846764</v>
      </c>
      <c r="AW113">
        <v>0</v>
      </c>
      <c r="AX113">
        <v>0</v>
      </c>
      <c r="AY113">
        <v>0</v>
      </c>
      <c r="AZ113">
        <v>0</v>
      </c>
      <c r="BA113">
        <v>0</v>
      </c>
      <c r="BB113">
        <v>0</v>
      </c>
    </row>
    <row r="114" spans="1:54" x14ac:dyDescent="0.25">
      <c r="A114">
        <v>0</v>
      </c>
      <c r="B114">
        <v>0</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0.49104587170795799</v>
      </c>
      <c r="AN114">
        <v>0.43661400299666875</v>
      </c>
      <c r="AO114">
        <v>0.37892682654531429</v>
      </c>
      <c r="AP114">
        <v>0.24873276277202772</v>
      </c>
      <c r="AQ114">
        <v>0.63945741269251055</v>
      </c>
      <c r="AR114">
        <v>0.43661400299666875</v>
      </c>
      <c r="AS114">
        <v>0.54278918227628825</v>
      </c>
      <c r="AT114">
        <v>0.43661400299666875</v>
      </c>
      <c r="AU114">
        <v>0.59218853453282794</v>
      </c>
      <c r="AV114">
        <v>0.63945741269251055</v>
      </c>
      <c r="AW114">
        <v>0</v>
      </c>
      <c r="AX114">
        <v>0</v>
      </c>
      <c r="AY114">
        <v>0</v>
      </c>
      <c r="AZ114">
        <v>0</v>
      </c>
      <c r="BA114">
        <v>0</v>
      </c>
      <c r="BB114">
        <v>0</v>
      </c>
    </row>
    <row r="115" spans="1:54" x14ac:dyDescent="0.25">
      <c r="A115">
        <v>0</v>
      </c>
      <c r="B115">
        <v>0</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0.2820162285372203</v>
      </c>
      <c r="AN115">
        <v>0.15759397227249683</v>
      </c>
      <c r="AO115">
        <v>0.20226431252635524</v>
      </c>
      <c r="AP115">
        <v>0.2820162285372203</v>
      </c>
      <c r="AQ115">
        <v>0.2820162285372203</v>
      </c>
      <c r="AR115">
        <v>0.35460055945026925</v>
      </c>
      <c r="AS115">
        <v>0.48711069753839364</v>
      </c>
      <c r="AT115">
        <v>0.45523842776078194</v>
      </c>
      <c r="AU115">
        <v>0.5487546447826519</v>
      </c>
      <c r="AV115">
        <v>0.57860627861175029</v>
      </c>
      <c r="AW115">
        <v>0</v>
      </c>
      <c r="AX115">
        <v>0</v>
      </c>
      <c r="AY115">
        <v>0</v>
      </c>
      <c r="AZ115">
        <v>0</v>
      </c>
      <c r="BA115">
        <v>0</v>
      </c>
      <c r="BB115">
        <v>0</v>
      </c>
    </row>
    <row r="116" spans="1:54" x14ac:dyDescent="0.25">
      <c r="A116">
        <v>0</v>
      </c>
      <c r="B116">
        <v>0</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0.15920028434968247</v>
      </c>
      <c r="AR116">
        <v>0.17223470131805674</v>
      </c>
      <c r="AS116">
        <v>0.18507365683910826</v>
      </c>
      <c r="AT116">
        <v>0.2828187095996646</v>
      </c>
      <c r="AU116">
        <v>0.37476327487834427</v>
      </c>
      <c r="AV116">
        <v>0.47357073495039348</v>
      </c>
      <c r="AW116">
        <v>0.32894840591128327</v>
      </c>
      <c r="AX116">
        <v>0.37810440345847462</v>
      </c>
      <c r="AY116">
        <v>0.37810440345847462</v>
      </c>
      <c r="AZ116">
        <v>0.61948481181883341</v>
      </c>
      <c r="BA116">
        <v>0</v>
      </c>
      <c r="BB116">
        <v>0</v>
      </c>
    </row>
    <row r="117" spans="1:54" x14ac:dyDescent="0.25">
      <c r="A117">
        <v>0</v>
      </c>
      <c r="B117">
        <v>0</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0</v>
      </c>
      <c r="AN117">
        <v>0</v>
      </c>
      <c r="AO117">
        <v>0</v>
      </c>
      <c r="AP117">
        <v>0</v>
      </c>
      <c r="AQ117">
        <v>0.19123421394419426</v>
      </c>
      <c r="AR117">
        <v>0.16258508948175332</v>
      </c>
      <c r="AS117">
        <v>0.18072425354085264</v>
      </c>
      <c r="AT117">
        <v>0.31900904221702886</v>
      </c>
      <c r="AU117">
        <v>0.41406967396557404</v>
      </c>
      <c r="AV117">
        <v>0.4399803418142807</v>
      </c>
      <c r="AW117">
        <v>0.23637531380710142</v>
      </c>
      <c r="AX117">
        <v>0.47574970297218133</v>
      </c>
      <c r="AY117">
        <v>0.35579220164361258</v>
      </c>
      <c r="AZ117">
        <v>0.54992384015950524</v>
      </c>
      <c r="BA117">
        <v>0</v>
      </c>
      <c r="BB117">
        <v>0</v>
      </c>
    </row>
    <row r="118" spans="1:54" x14ac:dyDescent="0.25">
      <c r="A118">
        <v>0</v>
      </c>
      <c r="B118">
        <v>0</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0</v>
      </c>
      <c r="AM118">
        <v>0</v>
      </c>
      <c r="AN118">
        <v>0</v>
      </c>
      <c r="AO118">
        <v>0</v>
      </c>
      <c r="AP118">
        <v>0</v>
      </c>
      <c r="AQ118">
        <v>0.32566334879148018</v>
      </c>
      <c r="AR118">
        <v>0.23974175206255355</v>
      </c>
      <c r="AS118">
        <v>0.27480081604175366</v>
      </c>
      <c r="AT118">
        <v>0.39096222164577155</v>
      </c>
      <c r="AU118">
        <v>0.55959016863332867</v>
      </c>
      <c r="AV118">
        <v>0.34223284654433384</v>
      </c>
      <c r="AW118">
        <v>0.31323884584809436</v>
      </c>
      <c r="AX118">
        <v>0.50664282279766315</v>
      </c>
      <c r="AY118">
        <v>0.34699810197717929</v>
      </c>
      <c r="AZ118">
        <v>0.46013865685025035</v>
      </c>
      <c r="BA118">
        <v>0</v>
      </c>
      <c r="BB118">
        <v>0</v>
      </c>
    </row>
    <row r="119" spans="1:54" x14ac:dyDescent="0.25">
      <c r="A119">
        <v>0</v>
      </c>
      <c r="B119">
        <v>0</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0</v>
      </c>
      <c r="AN119">
        <v>0</v>
      </c>
      <c r="AO119">
        <v>0</v>
      </c>
      <c r="AP119">
        <v>0</v>
      </c>
      <c r="AQ119">
        <v>0.35272389876875065</v>
      </c>
      <c r="AR119">
        <v>0.35272389876875065</v>
      </c>
      <c r="AS119">
        <v>0.29429900573891077</v>
      </c>
      <c r="AT119">
        <v>0.4089635524645634</v>
      </c>
      <c r="AU119">
        <v>0.48119731512356356</v>
      </c>
      <c r="AV119">
        <v>0.48119731512356356</v>
      </c>
      <c r="AW119">
        <v>0.33351763478543228</v>
      </c>
      <c r="AX119">
        <v>0.53358545453535111</v>
      </c>
      <c r="AY119">
        <v>0.44544178768364961</v>
      </c>
      <c r="AZ119">
        <v>0.63423084227407056</v>
      </c>
      <c r="BA119">
        <v>0</v>
      </c>
      <c r="BB119">
        <v>0</v>
      </c>
    </row>
    <row r="120" spans="1:54" x14ac:dyDescent="0.25">
      <c r="A120">
        <v>0</v>
      </c>
      <c r="B120">
        <v>0</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0</v>
      </c>
      <c r="AN120">
        <v>0</v>
      </c>
      <c r="AO120">
        <v>0</v>
      </c>
      <c r="AP120">
        <v>0</v>
      </c>
      <c r="AQ120">
        <v>0.42202958457814388</v>
      </c>
      <c r="AR120">
        <v>0.32811593204291833</v>
      </c>
      <c r="AS120">
        <v>0.4411936335757356</v>
      </c>
      <c r="AT120">
        <v>0.52538874437397443</v>
      </c>
      <c r="AU120">
        <v>0.4411936335757356</v>
      </c>
      <c r="AV120">
        <v>0.4411936335757356</v>
      </c>
      <c r="AW120">
        <v>0.29497494811063119</v>
      </c>
      <c r="AX120">
        <v>0.61902320591061599</v>
      </c>
      <c r="AY120">
        <v>0.32811593204291833</v>
      </c>
      <c r="AZ120">
        <v>0.53779099983183531</v>
      </c>
      <c r="BA120">
        <v>0</v>
      </c>
      <c r="BB120">
        <v>0</v>
      </c>
    </row>
    <row r="121" spans="1:54" x14ac:dyDescent="0.25">
      <c r="A121">
        <v>0</v>
      </c>
      <c r="B121">
        <v>0</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c r="AN121">
        <v>0</v>
      </c>
      <c r="AO121">
        <v>0</v>
      </c>
      <c r="AP121">
        <v>0</v>
      </c>
      <c r="AQ121">
        <v>0.32013707586767159</v>
      </c>
      <c r="AR121">
        <v>0.38213649177154929</v>
      </c>
      <c r="AS121">
        <v>0.38213649177154929</v>
      </c>
      <c r="AT121">
        <v>0.55243197754918771</v>
      </c>
      <c r="AU121">
        <v>0.38213649177154929</v>
      </c>
      <c r="AV121">
        <v>0.46979953499406779</v>
      </c>
      <c r="AW121">
        <v>0.39151764915738108</v>
      </c>
      <c r="AX121">
        <v>0.61902320591061599</v>
      </c>
      <c r="AY121">
        <v>0.36024801617502566</v>
      </c>
      <c r="AZ121">
        <v>0.53779099983183531</v>
      </c>
      <c r="BA121">
        <v>0</v>
      </c>
      <c r="BB121">
        <v>0</v>
      </c>
    </row>
    <row r="122" spans="1:54" x14ac:dyDescent="0.25">
      <c r="A122">
        <v>0</v>
      </c>
      <c r="B122">
        <v>0</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c r="AI122">
        <v>0</v>
      </c>
      <c r="AJ122">
        <v>0</v>
      </c>
      <c r="AK122">
        <v>0</v>
      </c>
      <c r="AL122">
        <v>0</v>
      </c>
      <c r="AM122">
        <v>0</v>
      </c>
      <c r="AN122">
        <v>0</v>
      </c>
      <c r="AO122">
        <v>0</v>
      </c>
      <c r="AP122">
        <v>0</v>
      </c>
      <c r="AQ122">
        <v>0.227661889944486</v>
      </c>
      <c r="AR122">
        <v>0.27351519789242262</v>
      </c>
      <c r="AS122">
        <v>0.27351519789242262</v>
      </c>
      <c r="AT122">
        <v>0.43540034598853294</v>
      </c>
      <c r="AU122">
        <v>0.50832335380999094</v>
      </c>
      <c r="AV122">
        <v>0.4723844824300345</v>
      </c>
      <c r="AW122">
        <v>0.31664060943913741</v>
      </c>
      <c r="AX122">
        <v>0.43540034598853294</v>
      </c>
      <c r="AY122">
        <v>0.35774755441464423</v>
      </c>
      <c r="AZ122">
        <v>0.50832335380999094</v>
      </c>
      <c r="BA122">
        <v>0</v>
      </c>
      <c r="BB122">
        <v>0</v>
      </c>
    </row>
    <row r="123" spans="1:54" x14ac:dyDescent="0.25">
      <c r="A123">
        <v>0</v>
      </c>
      <c r="B123">
        <v>0</v>
      </c>
      <c r="C123">
        <v>0</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0</v>
      </c>
      <c r="AN123">
        <v>0</v>
      </c>
      <c r="AO123">
        <v>0</v>
      </c>
      <c r="AP123">
        <v>0</v>
      </c>
      <c r="AQ123">
        <v>0.19506432296909315</v>
      </c>
      <c r="AR123">
        <v>0.2868893966672208</v>
      </c>
      <c r="AS123">
        <v>0.43431787284428358</v>
      </c>
      <c r="AT123">
        <v>0.36440916210125041</v>
      </c>
      <c r="AU123">
        <v>0.55958271875433763</v>
      </c>
      <c r="AV123">
        <v>0.67075284605324281</v>
      </c>
      <c r="AW123">
        <v>0.61671633655659708</v>
      </c>
      <c r="AX123">
        <v>0.67075284605324281</v>
      </c>
      <c r="AY123">
        <v>0.85790251688977914</v>
      </c>
      <c r="AZ123">
        <v>0.67075284605324281</v>
      </c>
      <c r="BA123">
        <v>0</v>
      </c>
      <c r="BB123">
        <v>0</v>
      </c>
    </row>
    <row r="124" spans="1:54" x14ac:dyDescent="0.25">
      <c r="A124">
        <v>0</v>
      </c>
      <c r="B124">
        <v>0</v>
      </c>
      <c r="C124">
        <v>0</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c r="AI124">
        <v>0</v>
      </c>
      <c r="AJ124">
        <v>0</v>
      </c>
      <c r="AK124">
        <v>0</v>
      </c>
      <c r="AL124">
        <v>0</v>
      </c>
      <c r="AM124">
        <v>0</v>
      </c>
      <c r="AN124">
        <v>0</v>
      </c>
      <c r="AO124">
        <v>0</v>
      </c>
      <c r="AP124">
        <v>0</v>
      </c>
      <c r="AQ124">
        <v>0.32361135818883335</v>
      </c>
      <c r="AR124">
        <v>0.37384171348868245</v>
      </c>
      <c r="AS124">
        <v>0.42151284363725283</v>
      </c>
      <c r="AT124">
        <v>0.42151284363725283</v>
      </c>
      <c r="AU124">
        <v>0.55321961565964894</v>
      </c>
      <c r="AV124">
        <v>0.46711280242266984</v>
      </c>
      <c r="AW124">
        <v>0.51094781385783339</v>
      </c>
      <c r="AX124">
        <v>0.42151284363725283</v>
      </c>
      <c r="AY124">
        <v>0.32361135818883335</v>
      </c>
      <c r="AZ124">
        <v>0.46711280242266984</v>
      </c>
      <c r="BA124">
        <v>0</v>
      </c>
      <c r="BB124">
        <v>0</v>
      </c>
    </row>
    <row r="125" spans="1:54" x14ac:dyDescent="0.25">
      <c r="A125">
        <v>0</v>
      </c>
      <c r="B125">
        <v>0</v>
      </c>
      <c r="C125">
        <v>0</v>
      </c>
      <c r="D125">
        <v>0</v>
      </c>
      <c r="E125">
        <v>0</v>
      </c>
      <c r="F125">
        <v>0</v>
      </c>
      <c r="G125">
        <v>0</v>
      </c>
      <c r="H125">
        <v>0</v>
      </c>
      <c r="I125">
        <v>0</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c r="AN125">
        <v>0</v>
      </c>
      <c r="AO125">
        <v>0</v>
      </c>
      <c r="AP125">
        <v>0</v>
      </c>
      <c r="AQ125">
        <v>0.41417749139477378</v>
      </c>
      <c r="AR125">
        <v>0.47637276573648091</v>
      </c>
      <c r="AS125">
        <v>0.53480196558305604</v>
      </c>
      <c r="AT125">
        <v>0.59007476182792562</v>
      </c>
      <c r="AU125">
        <v>0.73980941710490367</v>
      </c>
      <c r="AV125">
        <v>0.47637276573648091</v>
      </c>
      <c r="AW125">
        <v>0.27294359967336801</v>
      </c>
      <c r="AX125">
        <v>0.73980941710490367</v>
      </c>
      <c r="AY125">
        <v>0.59007476182792562</v>
      </c>
      <c r="AZ125">
        <v>0.64254879410693722</v>
      </c>
      <c r="BA125">
        <v>0</v>
      </c>
      <c r="BB125">
        <v>0</v>
      </c>
    </row>
    <row r="126" spans="1:54" x14ac:dyDescent="0.25">
      <c r="A126">
        <v>0</v>
      </c>
      <c r="B126">
        <v>0</v>
      </c>
      <c r="C126">
        <v>0</v>
      </c>
      <c r="D126">
        <v>0</v>
      </c>
      <c r="E126">
        <v>0</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0</v>
      </c>
      <c r="AJ126">
        <v>0</v>
      </c>
      <c r="AK126">
        <v>0</v>
      </c>
      <c r="AL126">
        <v>0</v>
      </c>
      <c r="AM126">
        <v>0</v>
      </c>
      <c r="AN126">
        <v>0</v>
      </c>
      <c r="AO126">
        <v>0</v>
      </c>
      <c r="AP126">
        <v>0</v>
      </c>
      <c r="AQ126">
        <v>0.29161274155393313</v>
      </c>
      <c r="AR126">
        <v>0.15437251281557451</v>
      </c>
      <c r="AS126">
        <v>0.22844439766763314</v>
      </c>
      <c r="AT126">
        <v>0.29161274155393313</v>
      </c>
      <c r="AU126">
        <v>0.54872442757377105</v>
      </c>
      <c r="AV126">
        <v>0.54872442757377105</v>
      </c>
      <c r="AW126">
        <v>0.40284578307787156</v>
      </c>
      <c r="AX126">
        <v>0.4537036236621228</v>
      </c>
      <c r="AY126">
        <v>0.50222120126634895</v>
      </c>
      <c r="AZ126">
        <v>0.4537036236621228</v>
      </c>
      <c r="BA126">
        <v>0</v>
      </c>
      <c r="BB126">
        <v>0</v>
      </c>
    </row>
    <row r="127" spans="1:54" x14ac:dyDescent="0.25">
      <c r="A127">
        <v>0</v>
      </c>
      <c r="B127">
        <v>0</v>
      </c>
      <c r="C127">
        <v>0</v>
      </c>
      <c r="D127">
        <v>0</v>
      </c>
      <c r="E127">
        <v>0</v>
      </c>
      <c r="F127">
        <v>0</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c r="AH127">
        <v>0</v>
      </c>
      <c r="AI127">
        <v>0</v>
      </c>
      <c r="AJ127">
        <v>0</v>
      </c>
      <c r="AK127">
        <v>0</v>
      </c>
      <c r="AL127">
        <v>0</v>
      </c>
      <c r="AM127">
        <v>0</v>
      </c>
      <c r="AN127">
        <v>0</v>
      </c>
      <c r="AO127">
        <v>0</v>
      </c>
      <c r="AP127">
        <v>0</v>
      </c>
      <c r="AQ127">
        <v>0.48089113380685244</v>
      </c>
      <c r="AR127">
        <v>0.40460269660337245</v>
      </c>
      <c r="AS127">
        <v>0.48089113380685244</v>
      </c>
      <c r="AT127">
        <v>0.6161962674588457</v>
      </c>
      <c r="AU127">
        <v>0.6161962674588457</v>
      </c>
      <c r="AV127">
        <v>0.48089113380685244</v>
      </c>
      <c r="AW127">
        <v>0.48089113380685244</v>
      </c>
      <c r="AX127">
        <v>0.67713023379371773</v>
      </c>
      <c r="AY127">
        <v>0.55100324103697051</v>
      </c>
      <c r="AZ127">
        <v>0.78733327048069146</v>
      </c>
      <c r="BA127">
        <v>0</v>
      </c>
      <c r="BB127">
        <v>0</v>
      </c>
    </row>
    <row r="128" spans="1:54" x14ac:dyDescent="0.25">
      <c r="A128">
        <v>0</v>
      </c>
      <c r="B128">
        <v>0</v>
      </c>
      <c r="C128">
        <v>0</v>
      </c>
      <c r="D128">
        <v>0</v>
      </c>
      <c r="E128">
        <v>0</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0</v>
      </c>
      <c r="AN128">
        <v>0</v>
      </c>
      <c r="AO128">
        <v>0</v>
      </c>
      <c r="AP128">
        <v>0</v>
      </c>
      <c r="AQ128">
        <v>0</v>
      </c>
      <c r="AR128">
        <v>0</v>
      </c>
      <c r="AS128">
        <v>0.32629302395671322</v>
      </c>
      <c r="AT128">
        <v>0.30222241352988055</v>
      </c>
      <c r="AU128">
        <v>0.46251357810543592</v>
      </c>
      <c r="AV128">
        <v>0.44063477991369071</v>
      </c>
      <c r="AW128">
        <v>0.226577661283764</v>
      </c>
      <c r="AX128">
        <v>0.46251357810543592</v>
      </c>
      <c r="AY128">
        <v>0.32629302395671322</v>
      </c>
      <c r="AZ128">
        <v>0.48410832044617091</v>
      </c>
      <c r="BA128">
        <v>0.62345273988992478</v>
      </c>
      <c r="BB128">
        <v>0.461253305734032</v>
      </c>
    </row>
    <row r="129" spans="1:54" x14ac:dyDescent="0.25">
      <c r="A129">
        <v>0</v>
      </c>
      <c r="B129">
        <v>0</v>
      </c>
      <c r="C129">
        <v>0</v>
      </c>
      <c r="D129">
        <v>0</v>
      </c>
      <c r="E129">
        <v>0</v>
      </c>
      <c r="F129">
        <v>0</v>
      </c>
      <c r="G129">
        <v>0</v>
      </c>
      <c r="H129">
        <v>0</v>
      </c>
      <c r="I129">
        <v>0</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0</v>
      </c>
      <c r="AN129">
        <v>0</v>
      </c>
      <c r="AO129">
        <v>0</v>
      </c>
      <c r="AP129">
        <v>0</v>
      </c>
      <c r="AQ129">
        <v>0</v>
      </c>
      <c r="AR129">
        <v>0</v>
      </c>
      <c r="AS129">
        <v>0.22844439766763314</v>
      </c>
      <c r="AT129">
        <v>0.22844439766763314</v>
      </c>
      <c r="AU129">
        <v>0.34912209725740828</v>
      </c>
      <c r="AV129">
        <v>0.54872442757377105</v>
      </c>
      <c r="AW129">
        <v>0.40284578307787156</v>
      </c>
      <c r="AX129">
        <v>0.54872442757377105</v>
      </c>
      <c r="AY129">
        <v>0.34912209725740828</v>
      </c>
      <c r="AZ129">
        <v>0.50222120126634895</v>
      </c>
      <c r="BA129">
        <v>0.63945741269251055</v>
      </c>
      <c r="BB129">
        <v>0.37892682654531429</v>
      </c>
    </row>
    <row r="130" spans="1:54" x14ac:dyDescent="0.25">
      <c r="A130">
        <v>0</v>
      </c>
      <c r="B130">
        <v>0</v>
      </c>
      <c r="C130">
        <v>0</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0</v>
      </c>
      <c r="AN130">
        <v>0</v>
      </c>
      <c r="AO130">
        <v>0</v>
      </c>
      <c r="AP130">
        <v>0</v>
      </c>
      <c r="AQ130">
        <v>0</v>
      </c>
      <c r="AR130">
        <v>0</v>
      </c>
      <c r="AS130">
        <v>0.64123457899767455</v>
      </c>
      <c r="AT130">
        <v>0.45925812643990049</v>
      </c>
      <c r="AU130">
        <v>0.64123457899767455</v>
      </c>
      <c r="AV130">
        <v>0.77722190449648831</v>
      </c>
      <c r="AW130">
        <v>0.45925812643990049</v>
      </c>
      <c r="AX130">
        <v>0.77722190449648831</v>
      </c>
      <c r="AY130">
        <v>0.45925812643990049</v>
      </c>
      <c r="AZ130">
        <v>0.77722190449648831</v>
      </c>
      <c r="BA130">
        <v>0.85336720036532743</v>
      </c>
      <c r="BB130">
        <v>0.947255049473684</v>
      </c>
    </row>
    <row r="131" spans="1:54" x14ac:dyDescent="0.25">
      <c r="A131">
        <v>0</v>
      </c>
      <c r="B131">
        <v>0</v>
      </c>
      <c r="C131">
        <v>0</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c r="AO131">
        <v>0</v>
      </c>
      <c r="AP131">
        <v>0</v>
      </c>
      <c r="AQ131">
        <v>0</v>
      </c>
      <c r="AR131">
        <v>0</v>
      </c>
      <c r="AS131">
        <v>0.55609546230764106</v>
      </c>
      <c r="AT131">
        <v>0.30849710781876072</v>
      </c>
      <c r="AU131">
        <v>0.44501611702819499</v>
      </c>
      <c r="AV131">
        <v>0.65245285005999687</v>
      </c>
      <c r="AW131">
        <v>0.44501611702819499</v>
      </c>
      <c r="AX131">
        <v>0.87844774188017194</v>
      </c>
      <c r="AY131">
        <v>0.65245285005999687</v>
      </c>
      <c r="AZ131">
        <v>0.73762192339305432</v>
      </c>
      <c r="BA131">
        <v>0.81291397155260103</v>
      </c>
      <c r="BB131">
        <v>0.30849710781876072</v>
      </c>
    </row>
    <row r="132" spans="1:54" x14ac:dyDescent="0.25">
      <c r="A132">
        <v>0</v>
      </c>
      <c r="B132">
        <v>0</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c r="AN132">
        <v>0</v>
      </c>
      <c r="AO132">
        <v>0</v>
      </c>
      <c r="AP132">
        <v>0</v>
      </c>
      <c r="AQ132">
        <v>0</v>
      </c>
      <c r="AR132">
        <v>0</v>
      </c>
      <c r="AS132">
        <v>0.64123457899767455</v>
      </c>
      <c r="AT132">
        <v>0.64123457899767455</v>
      </c>
      <c r="AU132">
        <v>0.64123457899767455</v>
      </c>
      <c r="AV132">
        <v>0.77722190449648831</v>
      </c>
      <c r="AW132">
        <v>0.45925812643990049</v>
      </c>
      <c r="AX132">
        <v>0.88188275124297544</v>
      </c>
      <c r="AY132">
        <v>0.64123457899767455</v>
      </c>
      <c r="AZ132">
        <v>0.64123457899767455</v>
      </c>
      <c r="BA132">
        <v>0.77722190449648831</v>
      </c>
      <c r="BB132">
        <v>0.64123457899767455</v>
      </c>
    </row>
    <row r="133" spans="1:54" x14ac:dyDescent="0.25">
      <c r="A133">
        <v>0</v>
      </c>
      <c r="B133">
        <v>0</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c r="AN133">
        <v>0</v>
      </c>
      <c r="AO133">
        <v>0</v>
      </c>
      <c r="AP133">
        <v>0</v>
      </c>
      <c r="AQ133">
        <v>0</v>
      </c>
      <c r="AR133">
        <v>0</v>
      </c>
      <c r="AS133">
        <v>0.48249651491733747</v>
      </c>
      <c r="AT133">
        <v>0.33626711687994282</v>
      </c>
      <c r="AU133">
        <v>0.600093573716312</v>
      </c>
      <c r="AV133">
        <v>0.600093573716312</v>
      </c>
      <c r="AW133">
        <v>0.600093573716312</v>
      </c>
      <c r="AX133">
        <v>0.70070494379146009</v>
      </c>
      <c r="AY133">
        <v>0.600093573716312</v>
      </c>
      <c r="AZ133">
        <v>0.70070494379146009</v>
      </c>
      <c r="BA133">
        <v>0.70070494379146009</v>
      </c>
      <c r="BB133">
        <v>0.600093573716312</v>
      </c>
    </row>
    <row r="134" spans="1:54" x14ac:dyDescent="0.25">
      <c r="A134">
        <v>0</v>
      </c>
      <c r="B134">
        <v>0</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c r="AO134">
        <v>0</v>
      </c>
      <c r="AP134">
        <v>0</v>
      </c>
      <c r="AQ134">
        <v>0</v>
      </c>
      <c r="AR134">
        <v>0</v>
      </c>
      <c r="AS134">
        <v>0.70759822617871326</v>
      </c>
      <c r="AT134">
        <v>0.70759822617871326</v>
      </c>
      <c r="AU134">
        <v>0.70759822617871326</v>
      </c>
      <c r="AV134">
        <v>0.70759822617871326</v>
      </c>
      <c r="AW134">
        <v>0.70759822617871326</v>
      </c>
      <c r="AX134">
        <v>0.70759822617871326</v>
      </c>
      <c r="AY134">
        <v>0.70759822617871326</v>
      </c>
      <c r="AZ134">
        <v>0.70759822617871326</v>
      </c>
      <c r="BA134">
        <v>0.90570067594975434</v>
      </c>
      <c r="BB134">
        <v>0.90570067594975434</v>
      </c>
    </row>
    <row r="135" spans="1:54" x14ac:dyDescent="0.25">
      <c r="A135">
        <v>0</v>
      </c>
      <c r="B135">
        <v>0</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c r="AJ135">
        <v>0</v>
      </c>
      <c r="AK135">
        <v>0</v>
      </c>
      <c r="AL135">
        <v>0</v>
      </c>
      <c r="AM135">
        <v>0</v>
      </c>
      <c r="AN135">
        <v>0</v>
      </c>
      <c r="AO135">
        <v>0</v>
      </c>
      <c r="AP135">
        <v>0</v>
      </c>
      <c r="AQ135">
        <v>0</v>
      </c>
      <c r="AR135">
        <v>0</v>
      </c>
      <c r="AS135">
        <v>0</v>
      </c>
      <c r="AT135">
        <v>0</v>
      </c>
      <c r="AU135">
        <v>0</v>
      </c>
      <c r="AV135">
        <v>0</v>
      </c>
      <c r="AW135">
        <v>0</v>
      </c>
      <c r="AX135">
        <v>0</v>
      </c>
      <c r="AY135">
        <v>0</v>
      </c>
      <c r="AZ135">
        <v>0</v>
      </c>
      <c r="BA135">
        <v>0</v>
      </c>
      <c r="BB135">
        <v>0</v>
      </c>
    </row>
    <row r="138" spans="1:54" x14ac:dyDescent="0.25">
      <c r="A138" t="s">
        <v>249</v>
      </c>
    </row>
    <row r="139" spans="1:54" x14ac:dyDescent="0.25">
      <c r="A139" s="7">
        <v>0</v>
      </c>
      <c r="B139" s="7">
        <v>0</v>
      </c>
      <c r="C139" s="7">
        <v>0</v>
      </c>
      <c r="D139" s="7">
        <v>0</v>
      </c>
      <c r="E139" s="7">
        <v>0</v>
      </c>
      <c r="F139" s="7">
        <v>0</v>
      </c>
      <c r="G139" s="7">
        <v>0</v>
      </c>
      <c r="H139" s="7">
        <v>0</v>
      </c>
      <c r="I139" s="7">
        <v>0</v>
      </c>
      <c r="J139" s="7">
        <v>0</v>
      </c>
      <c r="K139" s="7">
        <v>0</v>
      </c>
      <c r="L139" s="7">
        <v>0</v>
      </c>
      <c r="M139" s="7">
        <v>0</v>
      </c>
      <c r="N139" s="7">
        <v>0</v>
      </c>
      <c r="O139" s="7">
        <v>0</v>
      </c>
      <c r="P139" s="7">
        <v>0</v>
      </c>
      <c r="Q139" s="7">
        <v>0</v>
      </c>
      <c r="R139" s="7">
        <v>0</v>
      </c>
      <c r="S139" s="7">
        <v>0</v>
      </c>
      <c r="T139" s="7">
        <v>0</v>
      </c>
      <c r="U139" s="7">
        <v>0</v>
      </c>
      <c r="V139" s="7">
        <v>0</v>
      </c>
      <c r="W139" s="7">
        <v>0</v>
      </c>
      <c r="X139" s="7">
        <v>0</v>
      </c>
      <c r="Y139" s="7">
        <v>0</v>
      </c>
      <c r="Z139" s="7">
        <v>0</v>
      </c>
      <c r="AA139" s="7">
        <v>0</v>
      </c>
      <c r="AB139" s="7">
        <v>0</v>
      </c>
      <c r="AC139" s="7">
        <v>0</v>
      </c>
      <c r="AD139" s="7">
        <v>0</v>
      </c>
      <c r="AE139" s="7">
        <v>0</v>
      </c>
      <c r="AF139" s="7">
        <v>0</v>
      </c>
      <c r="AG139" s="7">
        <v>0</v>
      </c>
      <c r="AH139" s="7">
        <v>0</v>
      </c>
      <c r="AI139" s="7">
        <v>0</v>
      </c>
      <c r="AJ139" s="7">
        <v>0</v>
      </c>
      <c r="AK139" s="7">
        <v>0</v>
      </c>
      <c r="AL139" s="7">
        <v>0</v>
      </c>
      <c r="AM139" s="7">
        <v>0</v>
      </c>
      <c r="AN139" s="7">
        <v>0</v>
      </c>
      <c r="AO139" s="7">
        <v>0</v>
      </c>
      <c r="AP139" s="7">
        <v>0</v>
      </c>
      <c r="AQ139" s="7">
        <v>0</v>
      </c>
      <c r="AR139" s="7">
        <v>0</v>
      </c>
      <c r="AS139" s="7">
        <v>0</v>
      </c>
      <c r="AT139" s="7">
        <v>0</v>
      </c>
      <c r="AU139" s="7">
        <v>0</v>
      </c>
      <c r="AV139" s="7">
        <v>0</v>
      </c>
      <c r="AW139" s="7">
        <v>0</v>
      </c>
      <c r="AX139" s="7">
        <v>0</v>
      </c>
      <c r="AY139" s="7">
        <v>0</v>
      </c>
      <c r="AZ139" s="7">
        <v>0</v>
      </c>
      <c r="BA139" s="7">
        <v>0</v>
      </c>
      <c r="BB139" s="7">
        <v>0</v>
      </c>
    </row>
    <row r="140" spans="1:54" x14ac:dyDescent="0.25">
      <c r="A140" s="7">
        <v>0</v>
      </c>
      <c r="B140" s="7">
        <v>0</v>
      </c>
      <c r="C140" s="7">
        <v>0</v>
      </c>
      <c r="D140" s="7">
        <v>0</v>
      </c>
      <c r="E140" s="7">
        <v>0</v>
      </c>
      <c r="F140" s="7">
        <v>0</v>
      </c>
      <c r="G140" s="7">
        <v>0</v>
      </c>
      <c r="H140" s="7">
        <v>0</v>
      </c>
      <c r="I140" s="7">
        <v>0</v>
      </c>
      <c r="J140" s="7">
        <v>0</v>
      </c>
      <c r="K140" s="7">
        <v>0</v>
      </c>
      <c r="L140" s="7">
        <v>0</v>
      </c>
      <c r="M140" s="7">
        <v>0</v>
      </c>
      <c r="N140" s="7">
        <v>0</v>
      </c>
      <c r="O140" s="7">
        <v>0</v>
      </c>
      <c r="P140" s="7">
        <v>0</v>
      </c>
      <c r="Q140" s="7">
        <v>0</v>
      </c>
      <c r="R140" s="7">
        <v>0</v>
      </c>
      <c r="S140" s="7">
        <v>0</v>
      </c>
      <c r="T140" s="7">
        <v>0</v>
      </c>
      <c r="U140" s="7">
        <v>0</v>
      </c>
      <c r="V140" s="7">
        <v>0</v>
      </c>
      <c r="W140" s="7">
        <v>0</v>
      </c>
      <c r="X140" s="7">
        <v>0</v>
      </c>
      <c r="Y140" s="7">
        <v>0</v>
      </c>
      <c r="Z140" s="7">
        <v>0</v>
      </c>
      <c r="AA140" s="7">
        <v>0</v>
      </c>
      <c r="AB140" s="7">
        <v>0</v>
      </c>
      <c r="AC140" s="7">
        <v>0</v>
      </c>
      <c r="AD140" s="7">
        <v>0</v>
      </c>
      <c r="AE140" s="7">
        <v>0</v>
      </c>
      <c r="AF140" s="7">
        <v>0</v>
      </c>
      <c r="AG140" s="7">
        <v>0</v>
      </c>
      <c r="AH140" s="7">
        <v>0</v>
      </c>
      <c r="AI140" s="7">
        <v>0</v>
      </c>
      <c r="AJ140" s="7">
        <v>0</v>
      </c>
      <c r="AK140" s="7">
        <v>0</v>
      </c>
      <c r="AL140" s="7">
        <v>0</v>
      </c>
      <c r="AM140" s="7">
        <v>0</v>
      </c>
      <c r="AN140" s="7">
        <v>0</v>
      </c>
      <c r="AO140" s="7">
        <v>0</v>
      </c>
      <c r="AP140" s="7">
        <v>0</v>
      </c>
      <c r="AQ140" s="7">
        <v>0</v>
      </c>
      <c r="AR140" s="7">
        <v>0</v>
      </c>
      <c r="AS140" s="7">
        <v>0</v>
      </c>
      <c r="AT140" s="7">
        <v>0</v>
      </c>
      <c r="AU140" s="7">
        <v>0</v>
      </c>
      <c r="AV140" s="7">
        <v>0</v>
      </c>
      <c r="AW140" s="7">
        <v>0</v>
      </c>
      <c r="AX140" s="7">
        <v>0</v>
      </c>
      <c r="AY140" s="7">
        <v>0</v>
      </c>
      <c r="AZ140" s="7">
        <v>0</v>
      </c>
      <c r="BA140" s="7">
        <v>0</v>
      </c>
      <c r="BB140" s="7">
        <v>0</v>
      </c>
    </row>
    <row r="141" spans="1:54" x14ac:dyDescent="0.25">
      <c r="A141" s="7">
        <v>0</v>
      </c>
      <c r="B141" s="7">
        <v>0</v>
      </c>
      <c r="C141" s="7">
        <v>0</v>
      </c>
      <c r="D141" s="7">
        <v>0</v>
      </c>
      <c r="E141" s="7">
        <v>0</v>
      </c>
      <c r="F141" s="7">
        <v>0</v>
      </c>
      <c r="G141" s="7">
        <v>0</v>
      </c>
      <c r="H141" s="7">
        <v>0</v>
      </c>
      <c r="I141" s="7">
        <v>0</v>
      </c>
      <c r="J141" s="7">
        <v>0</v>
      </c>
      <c r="K141" s="7">
        <v>0</v>
      </c>
      <c r="L141" s="7">
        <v>0</v>
      </c>
      <c r="M141" s="7">
        <v>0</v>
      </c>
      <c r="N141" s="7">
        <v>0</v>
      </c>
      <c r="O141" s="7">
        <v>0</v>
      </c>
      <c r="P141" s="7">
        <v>0</v>
      </c>
      <c r="Q141" s="7">
        <v>0</v>
      </c>
      <c r="R141" s="7">
        <v>0</v>
      </c>
      <c r="S141" s="7">
        <v>0</v>
      </c>
      <c r="T141" s="7">
        <v>0</v>
      </c>
      <c r="U141" s="7">
        <v>0</v>
      </c>
      <c r="V141" s="7">
        <v>0</v>
      </c>
      <c r="W141" s="7">
        <v>0</v>
      </c>
      <c r="X141" s="7">
        <v>0</v>
      </c>
      <c r="Y141" s="7">
        <v>0</v>
      </c>
      <c r="Z141" s="7">
        <v>0</v>
      </c>
      <c r="AA141" s="7">
        <v>0</v>
      </c>
      <c r="AB141" s="7">
        <v>0</v>
      </c>
      <c r="AC141" s="7">
        <v>0</v>
      </c>
      <c r="AD141" s="7">
        <v>0</v>
      </c>
      <c r="AE141" s="7">
        <v>0</v>
      </c>
      <c r="AF141" s="7">
        <v>0</v>
      </c>
      <c r="AG141" s="7">
        <v>0</v>
      </c>
      <c r="AH141" s="7">
        <v>0</v>
      </c>
      <c r="AI141" s="7">
        <v>0</v>
      </c>
      <c r="AJ141" s="7">
        <v>0</v>
      </c>
      <c r="AK141" s="7">
        <v>0</v>
      </c>
      <c r="AL141" s="7">
        <v>0</v>
      </c>
      <c r="AM141" s="7">
        <v>0</v>
      </c>
      <c r="AN141" s="7">
        <v>0</v>
      </c>
      <c r="AO141" s="7">
        <v>0</v>
      </c>
      <c r="AP141" s="7">
        <v>0</v>
      </c>
      <c r="AQ141" s="7">
        <v>0</v>
      </c>
      <c r="AR141" s="7">
        <v>0</v>
      </c>
      <c r="AS141" s="7">
        <v>0</v>
      </c>
      <c r="AT141" s="7">
        <v>0</v>
      </c>
      <c r="AU141" s="7">
        <v>0</v>
      </c>
      <c r="AV141" s="7">
        <v>0</v>
      </c>
      <c r="AW141" s="7">
        <v>0</v>
      </c>
      <c r="AX141" s="7">
        <v>0</v>
      </c>
      <c r="AY141" s="7">
        <v>0</v>
      </c>
      <c r="AZ141" s="7">
        <v>0</v>
      </c>
      <c r="BA141" s="7">
        <v>0</v>
      </c>
      <c r="BB141" s="7">
        <v>0</v>
      </c>
    </row>
    <row r="142" spans="1:54" x14ac:dyDescent="0.25">
      <c r="A142" s="7">
        <v>0</v>
      </c>
      <c r="B142" s="7">
        <v>0</v>
      </c>
      <c r="C142" s="7">
        <v>0</v>
      </c>
      <c r="D142" s="7">
        <v>0</v>
      </c>
      <c r="E142" s="7">
        <v>0</v>
      </c>
      <c r="F142" s="7">
        <v>0</v>
      </c>
      <c r="G142" s="7">
        <v>0</v>
      </c>
      <c r="H142" s="7">
        <v>0</v>
      </c>
      <c r="I142" s="7">
        <v>0</v>
      </c>
      <c r="J142" s="7">
        <v>0</v>
      </c>
      <c r="K142" s="7">
        <v>0</v>
      </c>
      <c r="L142" s="7">
        <v>0</v>
      </c>
      <c r="M142" s="7">
        <v>0</v>
      </c>
      <c r="N142" s="7">
        <v>0</v>
      </c>
      <c r="O142" s="7">
        <v>0</v>
      </c>
      <c r="P142" s="7">
        <v>0</v>
      </c>
      <c r="Q142" s="7">
        <v>0</v>
      </c>
      <c r="R142" s="7">
        <v>0</v>
      </c>
      <c r="S142" s="7">
        <v>0</v>
      </c>
      <c r="T142" s="7">
        <v>0</v>
      </c>
      <c r="U142" s="7">
        <v>0</v>
      </c>
      <c r="V142" s="7">
        <v>0</v>
      </c>
      <c r="W142" s="7">
        <v>0</v>
      </c>
      <c r="X142" s="7">
        <v>0</v>
      </c>
      <c r="Y142" s="7">
        <v>0</v>
      </c>
      <c r="Z142" s="7">
        <v>0</v>
      </c>
      <c r="AA142" s="7">
        <v>0</v>
      </c>
      <c r="AB142" s="7">
        <v>0</v>
      </c>
      <c r="AC142" s="7">
        <v>0</v>
      </c>
      <c r="AD142" s="7">
        <v>0</v>
      </c>
      <c r="AE142" s="7">
        <v>0</v>
      </c>
      <c r="AF142" s="7">
        <v>0</v>
      </c>
      <c r="AG142" s="7">
        <v>0</v>
      </c>
      <c r="AH142" s="7">
        <v>0</v>
      </c>
      <c r="AI142" s="7">
        <v>0</v>
      </c>
      <c r="AJ142" s="7">
        <v>0</v>
      </c>
      <c r="AK142" s="7">
        <v>0</v>
      </c>
      <c r="AL142" s="7">
        <v>0</v>
      </c>
      <c r="AM142" s="7">
        <v>0</v>
      </c>
      <c r="AN142" s="7">
        <v>0</v>
      </c>
      <c r="AO142" s="7">
        <v>0</v>
      </c>
      <c r="AP142" s="7">
        <v>0</v>
      </c>
      <c r="AQ142" s="7">
        <v>0</v>
      </c>
      <c r="AR142" s="7">
        <v>0</v>
      </c>
      <c r="AS142" s="7">
        <v>0</v>
      </c>
      <c r="AT142" s="7">
        <v>0</v>
      </c>
      <c r="AU142" s="7">
        <v>0</v>
      </c>
      <c r="AV142" s="7">
        <v>0</v>
      </c>
      <c r="AW142" s="7">
        <v>0</v>
      </c>
      <c r="AX142" s="7">
        <v>0</v>
      </c>
      <c r="AY142" s="7">
        <v>0</v>
      </c>
      <c r="AZ142" s="7">
        <v>0</v>
      </c>
      <c r="BA142" s="7">
        <v>0</v>
      </c>
      <c r="BB142" s="7">
        <v>0</v>
      </c>
    </row>
    <row r="143" spans="1:54" x14ac:dyDescent="0.25">
      <c r="A143" s="7">
        <v>0</v>
      </c>
      <c r="B143" s="7">
        <v>0</v>
      </c>
      <c r="C143" s="7">
        <v>0</v>
      </c>
      <c r="D143" s="7">
        <v>0</v>
      </c>
      <c r="E143" s="7">
        <v>0</v>
      </c>
      <c r="F143" s="7">
        <v>0</v>
      </c>
      <c r="G143" s="7">
        <v>0</v>
      </c>
      <c r="H143" s="7">
        <v>0</v>
      </c>
      <c r="I143" s="7">
        <v>0</v>
      </c>
      <c r="J143" s="7">
        <v>0</v>
      </c>
      <c r="K143" s="7">
        <v>0</v>
      </c>
      <c r="L143" s="7">
        <v>0</v>
      </c>
      <c r="M143" s="7">
        <v>0</v>
      </c>
      <c r="N143" s="7">
        <v>0</v>
      </c>
      <c r="O143" s="7">
        <v>0</v>
      </c>
      <c r="P143" s="7">
        <v>0</v>
      </c>
      <c r="Q143" s="7">
        <v>0</v>
      </c>
      <c r="R143" s="7">
        <v>0</v>
      </c>
      <c r="S143" s="7">
        <v>0</v>
      </c>
      <c r="T143" s="7">
        <v>0</v>
      </c>
      <c r="U143" s="7">
        <v>0</v>
      </c>
      <c r="V143" s="7">
        <v>0</v>
      </c>
      <c r="W143" s="7">
        <v>0</v>
      </c>
      <c r="X143" s="7">
        <v>0</v>
      </c>
      <c r="Y143" s="7">
        <v>0</v>
      </c>
      <c r="Z143" s="7">
        <v>0</v>
      </c>
      <c r="AA143" s="7">
        <v>0</v>
      </c>
      <c r="AB143" s="7">
        <v>0</v>
      </c>
      <c r="AC143" s="7">
        <v>0</v>
      </c>
      <c r="AD143" s="7">
        <v>0</v>
      </c>
      <c r="AE143" s="7">
        <v>0</v>
      </c>
      <c r="AF143" s="7">
        <v>0</v>
      </c>
      <c r="AG143" s="7">
        <v>0</v>
      </c>
      <c r="AH143" s="7">
        <v>0</v>
      </c>
      <c r="AI143" s="7">
        <v>0</v>
      </c>
      <c r="AJ143" s="7">
        <v>0</v>
      </c>
      <c r="AK143" s="7">
        <v>0</v>
      </c>
      <c r="AL143" s="7">
        <v>0</v>
      </c>
      <c r="AM143" s="7">
        <v>0</v>
      </c>
      <c r="AN143" s="7">
        <v>0</v>
      </c>
      <c r="AO143" s="7">
        <v>0</v>
      </c>
      <c r="AP143" s="7">
        <v>0</v>
      </c>
      <c r="AQ143" s="7">
        <v>0</v>
      </c>
      <c r="AR143" s="7">
        <v>0</v>
      </c>
      <c r="AS143" s="7">
        <v>0</v>
      </c>
      <c r="AT143" s="7">
        <v>0</v>
      </c>
      <c r="AU143" s="7">
        <v>0</v>
      </c>
      <c r="AV143" s="7">
        <v>0</v>
      </c>
      <c r="AW143" s="7">
        <v>0</v>
      </c>
      <c r="AX143" s="7">
        <v>0</v>
      </c>
      <c r="AY143" s="7">
        <v>0</v>
      </c>
      <c r="AZ143" s="7">
        <v>0</v>
      </c>
      <c r="BA143" s="7">
        <v>0</v>
      </c>
      <c r="BB143" s="7">
        <v>0</v>
      </c>
    </row>
    <row r="144" spans="1:54" x14ac:dyDescent="0.25">
      <c r="A144" s="7">
        <v>0</v>
      </c>
      <c r="B144" s="7">
        <v>0</v>
      </c>
      <c r="C144" s="7">
        <v>0</v>
      </c>
      <c r="D144" s="7">
        <v>0</v>
      </c>
      <c r="E144" s="7">
        <v>0</v>
      </c>
      <c r="F144" s="7">
        <v>0</v>
      </c>
      <c r="G144" s="7">
        <v>0</v>
      </c>
      <c r="H144" s="7">
        <v>0</v>
      </c>
      <c r="I144" s="7">
        <v>0</v>
      </c>
      <c r="J144" s="7">
        <v>0</v>
      </c>
      <c r="K144" s="7">
        <v>0</v>
      </c>
      <c r="L144" s="7">
        <v>0</v>
      </c>
      <c r="M144" s="7">
        <v>0</v>
      </c>
      <c r="N144" s="7">
        <v>0</v>
      </c>
      <c r="O144" s="7">
        <v>0</v>
      </c>
      <c r="P144" s="7">
        <v>0</v>
      </c>
      <c r="Q144" s="7">
        <v>0</v>
      </c>
      <c r="R144" s="7">
        <v>0</v>
      </c>
      <c r="S144" s="7">
        <v>0</v>
      </c>
      <c r="T144" s="7">
        <v>0</v>
      </c>
      <c r="U144" s="7">
        <v>0</v>
      </c>
      <c r="V144" s="7">
        <v>0</v>
      </c>
      <c r="W144" s="7">
        <v>0</v>
      </c>
      <c r="X144" s="7">
        <v>0</v>
      </c>
      <c r="Y144" s="7">
        <v>0</v>
      </c>
      <c r="Z144" s="7">
        <v>0</v>
      </c>
      <c r="AA144" s="7">
        <v>0</v>
      </c>
      <c r="AB144" s="7">
        <v>0</v>
      </c>
      <c r="AC144" s="7">
        <v>0</v>
      </c>
      <c r="AD144" s="7">
        <v>0</v>
      </c>
      <c r="AE144" s="7">
        <v>0</v>
      </c>
      <c r="AF144" s="7">
        <v>0</v>
      </c>
      <c r="AG144" s="7">
        <v>0</v>
      </c>
      <c r="AH144" s="7">
        <v>0</v>
      </c>
      <c r="AI144" s="7">
        <v>0</v>
      </c>
      <c r="AJ144" s="7">
        <v>0</v>
      </c>
      <c r="AK144" s="7">
        <v>0</v>
      </c>
      <c r="AL144" s="7">
        <v>0</v>
      </c>
      <c r="AM144" s="7">
        <v>0</v>
      </c>
      <c r="AN144" s="7">
        <v>0</v>
      </c>
      <c r="AO144" s="7">
        <v>0</v>
      </c>
      <c r="AP144" s="7">
        <v>0</v>
      </c>
      <c r="AQ144" s="7">
        <v>0</v>
      </c>
      <c r="AR144" s="7">
        <v>0</v>
      </c>
      <c r="AS144" s="7">
        <v>0</v>
      </c>
      <c r="AT144" s="7">
        <v>0</v>
      </c>
      <c r="AU144" s="7">
        <v>0</v>
      </c>
      <c r="AV144" s="7">
        <v>0</v>
      </c>
      <c r="AW144" s="7">
        <v>0</v>
      </c>
      <c r="AX144" s="7">
        <v>0</v>
      </c>
      <c r="AY144" s="7">
        <v>0</v>
      </c>
      <c r="AZ144" s="7">
        <v>0</v>
      </c>
      <c r="BA144" s="7">
        <v>0</v>
      </c>
      <c r="BB144" s="7">
        <v>0</v>
      </c>
    </row>
    <row r="145" spans="1:54" x14ac:dyDescent="0.25">
      <c r="A145" s="7">
        <v>0</v>
      </c>
      <c r="B145" s="7">
        <v>0</v>
      </c>
      <c r="C145" s="7">
        <v>0</v>
      </c>
      <c r="D145" s="7">
        <v>0</v>
      </c>
      <c r="E145" s="7">
        <v>0</v>
      </c>
      <c r="F145" s="7">
        <v>0</v>
      </c>
      <c r="G145" s="7">
        <v>0</v>
      </c>
      <c r="H145" s="7">
        <v>0</v>
      </c>
      <c r="I145" s="7">
        <v>0</v>
      </c>
      <c r="J145" s="7">
        <v>0</v>
      </c>
      <c r="K145" s="7">
        <v>0</v>
      </c>
      <c r="L145" s="7">
        <v>0</v>
      </c>
      <c r="M145" s="7">
        <v>0</v>
      </c>
      <c r="N145" s="7">
        <v>0</v>
      </c>
      <c r="O145" s="7">
        <v>0</v>
      </c>
      <c r="P145" s="7">
        <v>0</v>
      </c>
      <c r="Q145" s="7">
        <v>0</v>
      </c>
      <c r="R145" s="7">
        <v>0</v>
      </c>
      <c r="S145" s="7">
        <v>0</v>
      </c>
      <c r="T145" s="7">
        <v>0</v>
      </c>
      <c r="U145" s="7">
        <v>0</v>
      </c>
      <c r="V145" s="7">
        <v>0</v>
      </c>
      <c r="W145" s="7">
        <v>0</v>
      </c>
      <c r="X145" s="7">
        <v>0</v>
      </c>
      <c r="Y145" s="7">
        <v>0</v>
      </c>
      <c r="Z145" s="7">
        <v>0</v>
      </c>
      <c r="AA145" s="7">
        <v>0</v>
      </c>
      <c r="AB145" s="7">
        <v>0</v>
      </c>
      <c r="AC145" s="7">
        <v>0</v>
      </c>
      <c r="AD145" s="7">
        <v>0</v>
      </c>
      <c r="AE145" s="7">
        <v>0</v>
      </c>
      <c r="AF145" s="7">
        <v>0</v>
      </c>
      <c r="AG145" s="7">
        <v>0</v>
      </c>
      <c r="AH145" s="7">
        <v>0</v>
      </c>
      <c r="AI145" s="7">
        <v>0</v>
      </c>
      <c r="AJ145" s="7">
        <v>0</v>
      </c>
      <c r="AK145" s="7">
        <v>0</v>
      </c>
      <c r="AL145" s="7">
        <v>0</v>
      </c>
      <c r="AM145" s="7">
        <v>0</v>
      </c>
      <c r="AN145" s="7">
        <v>0</v>
      </c>
      <c r="AO145" s="7">
        <v>0</v>
      </c>
      <c r="AP145" s="7">
        <v>0</v>
      </c>
      <c r="AQ145" s="7">
        <v>0</v>
      </c>
      <c r="AR145" s="7">
        <v>0</v>
      </c>
      <c r="AS145" s="7">
        <v>0</v>
      </c>
      <c r="AT145" s="7">
        <v>0</v>
      </c>
      <c r="AU145" s="7">
        <v>0</v>
      </c>
      <c r="AV145" s="7">
        <v>0</v>
      </c>
      <c r="AW145" s="7">
        <v>0</v>
      </c>
      <c r="AX145" s="7">
        <v>0</v>
      </c>
      <c r="AY145" s="7">
        <v>0</v>
      </c>
      <c r="AZ145" s="7">
        <v>0</v>
      </c>
      <c r="BA145" s="7">
        <v>0</v>
      </c>
      <c r="BB145" s="7">
        <v>0</v>
      </c>
    </row>
    <row r="146" spans="1:54" x14ac:dyDescent="0.25">
      <c r="A146" s="7">
        <v>0</v>
      </c>
      <c r="B146" s="7">
        <v>0</v>
      </c>
      <c r="C146" s="7">
        <v>0</v>
      </c>
      <c r="D146" s="7">
        <v>0</v>
      </c>
      <c r="E146" s="7">
        <v>0</v>
      </c>
      <c r="F146" s="7">
        <v>0</v>
      </c>
      <c r="G146" s="7">
        <v>0</v>
      </c>
      <c r="H146" s="7">
        <v>0</v>
      </c>
      <c r="I146" s="7">
        <v>0</v>
      </c>
      <c r="J146" s="7">
        <v>0</v>
      </c>
      <c r="K146" s="7">
        <v>0</v>
      </c>
      <c r="L146" s="7">
        <v>0</v>
      </c>
      <c r="M146" s="7">
        <v>0</v>
      </c>
      <c r="N146" s="7">
        <v>0</v>
      </c>
      <c r="O146" s="7">
        <v>0</v>
      </c>
      <c r="P146" s="7">
        <v>0</v>
      </c>
      <c r="Q146" s="7">
        <v>0</v>
      </c>
      <c r="R146" s="7">
        <v>0</v>
      </c>
      <c r="S146" s="7">
        <v>0</v>
      </c>
      <c r="T146" s="7">
        <v>0</v>
      </c>
      <c r="U146" s="7">
        <v>0</v>
      </c>
      <c r="V146" s="7">
        <v>0</v>
      </c>
      <c r="W146" s="7">
        <v>0</v>
      </c>
      <c r="X146" s="7">
        <v>0</v>
      </c>
      <c r="Y146" s="7">
        <v>0</v>
      </c>
      <c r="Z146" s="7">
        <v>0</v>
      </c>
      <c r="AA146" s="7">
        <v>0</v>
      </c>
      <c r="AB146" s="7">
        <v>0</v>
      </c>
      <c r="AC146" s="7">
        <v>0</v>
      </c>
      <c r="AD146" s="7">
        <v>0</v>
      </c>
      <c r="AE146" s="7">
        <v>0</v>
      </c>
      <c r="AF146" s="7">
        <v>0</v>
      </c>
      <c r="AG146" s="7">
        <v>0</v>
      </c>
      <c r="AH146" s="7">
        <v>0</v>
      </c>
      <c r="AI146" s="7">
        <v>0</v>
      </c>
      <c r="AJ146" s="7">
        <v>0</v>
      </c>
      <c r="AK146" s="7">
        <v>0</v>
      </c>
      <c r="AL146" s="7">
        <v>0</v>
      </c>
      <c r="AM146" s="7">
        <v>0</v>
      </c>
      <c r="AN146" s="7">
        <v>0</v>
      </c>
      <c r="AO146" s="7">
        <v>0</v>
      </c>
      <c r="AP146" s="7">
        <v>0</v>
      </c>
      <c r="AQ146" s="7">
        <v>0</v>
      </c>
      <c r="AR146" s="7">
        <v>0</v>
      </c>
      <c r="AS146" s="7">
        <v>0</v>
      </c>
      <c r="AT146" s="7">
        <v>0</v>
      </c>
      <c r="AU146" s="7">
        <v>0</v>
      </c>
      <c r="AV146" s="7">
        <v>0</v>
      </c>
      <c r="AW146" s="7">
        <v>0</v>
      </c>
      <c r="AX146" s="7">
        <v>0</v>
      </c>
      <c r="AY146" s="7">
        <v>0</v>
      </c>
      <c r="AZ146" s="7">
        <v>0</v>
      </c>
      <c r="BA146" s="7">
        <v>0</v>
      </c>
      <c r="BB146" s="7">
        <v>0</v>
      </c>
    </row>
    <row r="147" spans="1:54" x14ac:dyDescent="0.25">
      <c r="A147" s="7">
        <v>0</v>
      </c>
      <c r="B147" s="7">
        <v>0</v>
      </c>
      <c r="C147" s="7">
        <v>0</v>
      </c>
      <c r="D147" s="7">
        <v>0</v>
      </c>
      <c r="E147" s="7">
        <v>0</v>
      </c>
      <c r="F147" s="7">
        <v>0</v>
      </c>
      <c r="G147" s="7">
        <v>0</v>
      </c>
      <c r="H147" s="7">
        <v>0</v>
      </c>
      <c r="I147" s="7">
        <v>0</v>
      </c>
      <c r="J147" s="7">
        <v>0</v>
      </c>
      <c r="K147" s="7">
        <v>0</v>
      </c>
      <c r="L147" s="7">
        <v>0</v>
      </c>
      <c r="M147" s="7">
        <v>0</v>
      </c>
      <c r="N147" s="7">
        <v>0</v>
      </c>
      <c r="O147" s="7">
        <v>3.1828444752659946E-2</v>
      </c>
      <c r="P147" s="7">
        <v>0.11326241753761779</v>
      </c>
      <c r="Q147" s="7">
        <v>6.9147754788512539E-2</v>
      </c>
      <c r="R147" s="7">
        <v>0.19690946054173586</v>
      </c>
      <c r="S147" s="7">
        <v>0.12601109620001938</v>
      </c>
      <c r="T147" s="7">
        <v>0.22351627249777417</v>
      </c>
      <c r="U147" s="7">
        <v>0.17102270375271522</v>
      </c>
      <c r="V147" s="7">
        <v>8.1691758926609848E-2</v>
      </c>
      <c r="W147" s="7">
        <v>0.90936909854302606</v>
      </c>
      <c r="X147" s="7">
        <v>0.39411075894474346</v>
      </c>
      <c r="Y147" s="7">
        <v>0</v>
      </c>
      <c r="Z147" s="7">
        <v>0</v>
      </c>
      <c r="AA147" s="7">
        <v>0</v>
      </c>
      <c r="AB147" s="7">
        <v>0</v>
      </c>
      <c r="AC147" s="7">
        <v>0</v>
      </c>
      <c r="AD147" s="7">
        <v>0</v>
      </c>
      <c r="AE147" s="7">
        <v>0</v>
      </c>
      <c r="AF147" s="7">
        <v>0</v>
      </c>
      <c r="AG147" s="7">
        <v>0</v>
      </c>
      <c r="AH147" s="7">
        <v>0</v>
      </c>
      <c r="AI147" s="7">
        <v>0</v>
      </c>
      <c r="AJ147" s="7">
        <v>0</v>
      </c>
      <c r="AK147" s="7">
        <v>0</v>
      </c>
      <c r="AL147" s="7">
        <v>0</v>
      </c>
      <c r="AM147" s="7">
        <v>0</v>
      </c>
      <c r="AN147" s="7">
        <v>0</v>
      </c>
      <c r="AO147" s="7">
        <v>0</v>
      </c>
      <c r="AP147" s="7">
        <v>0</v>
      </c>
      <c r="AQ147" s="7">
        <v>0</v>
      </c>
      <c r="AR147" s="7">
        <v>0</v>
      </c>
      <c r="AS147" s="7">
        <v>0</v>
      </c>
      <c r="AT147" s="7">
        <v>0</v>
      </c>
      <c r="AU147" s="7">
        <v>0</v>
      </c>
      <c r="AV147" s="7">
        <v>0</v>
      </c>
      <c r="AW147" s="7">
        <v>0</v>
      </c>
      <c r="AX147" s="7">
        <v>0</v>
      </c>
      <c r="AY147" s="7">
        <v>0</v>
      </c>
      <c r="AZ147" s="7">
        <v>0</v>
      </c>
      <c r="BA147" s="7">
        <v>0</v>
      </c>
      <c r="BB147" s="7">
        <v>0</v>
      </c>
    </row>
    <row r="148" spans="1:54" x14ac:dyDescent="0.25">
      <c r="A148" s="7">
        <v>0</v>
      </c>
      <c r="B148" s="7">
        <v>0</v>
      </c>
      <c r="C148" s="7">
        <v>0</v>
      </c>
      <c r="D148" s="7">
        <v>0</v>
      </c>
      <c r="E148" s="7">
        <v>0</v>
      </c>
      <c r="F148" s="7">
        <v>0</v>
      </c>
      <c r="G148" s="7">
        <v>0</v>
      </c>
      <c r="H148" s="7">
        <v>0</v>
      </c>
      <c r="I148" s="7">
        <v>0</v>
      </c>
      <c r="J148" s="7">
        <v>0</v>
      </c>
      <c r="K148" s="7">
        <v>0</v>
      </c>
      <c r="L148" s="7">
        <v>0</v>
      </c>
      <c r="M148" s="7">
        <v>0</v>
      </c>
      <c r="N148" s="7">
        <v>0</v>
      </c>
      <c r="O148" s="7">
        <v>3.8386433358650718E-2</v>
      </c>
      <c r="P148" s="7">
        <v>5.8250826463316474E-2</v>
      </c>
      <c r="Q148" s="7">
        <v>5.2691214165881128E-2</v>
      </c>
      <c r="R148" s="7">
        <v>0.10089460314443788</v>
      </c>
      <c r="S148" s="7">
        <v>9.8959336149807009E-2</v>
      </c>
      <c r="T148" s="7">
        <v>0.14519439194641515</v>
      </c>
      <c r="U148" s="7">
        <v>0.14771990866808582</v>
      </c>
      <c r="V148" s="7">
        <v>7.5061276825857948E-2</v>
      </c>
      <c r="W148" s="7">
        <v>0.79524392106544628</v>
      </c>
      <c r="X148" s="7">
        <v>0.26571395785799501</v>
      </c>
      <c r="Y148" s="7">
        <v>0</v>
      </c>
      <c r="Z148" s="7">
        <v>0</v>
      </c>
      <c r="AA148" s="7">
        <v>0</v>
      </c>
      <c r="AB148" s="7">
        <v>0</v>
      </c>
      <c r="AC148" s="7">
        <v>0</v>
      </c>
      <c r="AD148" s="7">
        <v>0</v>
      </c>
      <c r="AE148" s="7">
        <v>0</v>
      </c>
      <c r="AF148" s="7">
        <v>0</v>
      </c>
      <c r="AG148" s="7">
        <v>0</v>
      </c>
      <c r="AH148" s="7">
        <v>0</v>
      </c>
      <c r="AI148" s="7">
        <v>0</v>
      </c>
      <c r="AJ148" s="7">
        <v>0</v>
      </c>
      <c r="AK148" s="7">
        <v>0</v>
      </c>
      <c r="AL148" s="7">
        <v>0</v>
      </c>
      <c r="AM148" s="7">
        <v>0</v>
      </c>
      <c r="AN148" s="7">
        <v>0</v>
      </c>
      <c r="AO148" s="7">
        <v>0</v>
      </c>
      <c r="AP148" s="7">
        <v>0</v>
      </c>
      <c r="AQ148" s="7">
        <v>0</v>
      </c>
      <c r="AR148" s="7">
        <v>0</v>
      </c>
      <c r="AS148" s="7">
        <v>0</v>
      </c>
      <c r="AT148" s="7">
        <v>0</v>
      </c>
      <c r="AU148" s="7">
        <v>0</v>
      </c>
      <c r="AV148" s="7">
        <v>0</v>
      </c>
      <c r="AW148" s="7">
        <v>0</v>
      </c>
      <c r="AX148" s="7">
        <v>0</v>
      </c>
      <c r="AY148" s="7">
        <v>0</v>
      </c>
      <c r="AZ148" s="7">
        <v>0</v>
      </c>
      <c r="BA148" s="7">
        <v>0</v>
      </c>
      <c r="BB148" s="7">
        <v>0</v>
      </c>
    </row>
    <row r="149" spans="1:54" x14ac:dyDescent="0.25">
      <c r="A149" s="7">
        <v>0</v>
      </c>
      <c r="B149" s="7">
        <v>0</v>
      </c>
      <c r="C149" s="7">
        <v>0</v>
      </c>
      <c r="D149" s="7">
        <v>0</v>
      </c>
      <c r="E149" s="7">
        <v>0</v>
      </c>
      <c r="F149" s="7">
        <v>0</v>
      </c>
      <c r="G149" s="7">
        <v>0</v>
      </c>
      <c r="H149" s="7">
        <v>0</v>
      </c>
      <c r="I149" s="7">
        <v>0</v>
      </c>
      <c r="J149" s="7">
        <v>0</v>
      </c>
      <c r="K149" s="7">
        <v>0</v>
      </c>
      <c r="L149" s="7">
        <v>0</v>
      </c>
      <c r="M149" s="7">
        <v>0</v>
      </c>
      <c r="N149" s="7">
        <v>0</v>
      </c>
      <c r="O149" s="7">
        <v>6.4347764262256413E-2</v>
      </c>
      <c r="P149" s="7">
        <v>4.5543015672855736E-2</v>
      </c>
      <c r="Q149" s="7">
        <v>4.4697834348026155E-2</v>
      </c>
      <c r="R149" s="7">
        <v>6.315760620687294E-2</v>
      </c>
      <c r="S149" s="7">
        <v>8.0819844090420312E-2</v>
      </c>
      <c r="T149" s="7">
        <v>0.12115414832353077</v>
      </c>
      <c r="U149" s="7">
        <v>9.7327487837867932E-2</v>
      </c>
      <c r="V149" s="7">
        <v>8.0819844090420312E-2</v>
      </c>
      <c r="W149" s="7">
        <v>0.67220164760533141</v>
      </c>
      <c r="X149" s="7">
        <v>0.18870750758740518</v>
      </c>
      <c r="Y149" s="7">
        <v>0</v>
      </c>
      <c r="Z149" s="7">
        <v>0</v>
      </c>
      <c r="AA149" s="7">
        <v>0</v>
      </c>
      <c r="AB149" s="7">
        <v>0</v>
      </c>
      <c r="AC149" s="7">
        <v>0</v>
      </c>
      <c r="AD149" s="7">
        <v>0</v>
      </c>
      <c r="AE149" s="7">
        <v>0</v>
      </c>
      <c r="AF149" s="7">
        <v>0</v>
      </c>
      <c r="AG149" s="7">
        <v>0</v>
      </c>
      <c r="AH149" s="7">
        <v>0</v>
      </c>
      <c r="AI149" s="7">
        <v>0</v>
      </c>
      <c r="AJ149" s="7">
        <v>0</v>
      </c>
      <c r="AK149" s="7">
        <v>0</v>
      </c>
      <c r="AL149" s="7">
        <v>0</v>
      </c>
      <c r="AM149" s="7">
        <v>0</v>
      </c>
      <c r="AN149" s="7">
        <v>0</v>
      </c>
      <c r="AO149" s="7">
        <v>0</v>
      </c>
      <c r="AP149" s="7">
        <v>0</v>
      </c>
      <c r="AQ149" s="7">
        <v>0</v>
      </c>
      <c r="AR149" s="7">
        <v>0</v>
      </c>
      <c r="AS149" s="7">
        <v>0</v>
      </c>
      <c r="AT149" s="7">
        <v>0</v>
      </c>
      <c r="AU149" s="7">
        <v>0</v>
      </c>
      <c r="AV149" s="7">
        <v>0</v>
      </c>
      <c r="AW149" s="7">
        <v>0</v>
      </c>
      <c r="AX149" s="7">
        <v>0</v>
      </c>
      <c r="AY149" s="7">
        <v>0</v>
      </c>
      <c r="AZ149" s="7">
        <v>0</v>
      </c>
      <c r="BA149" s="7">
        <v>0</v>
      </c>
      <c r="BB149" s="7">
        <v>0</v>
      </c>
    </row>
    <row r="150" spans="1:54" x14ac:dyDescent="0.25">
      <c r="A150" s="7">
        <v>0</v>
      </c>
      <c r="B150" s="7">
        <v>0</v>
      </c>
      <c r="C150" s="7">
        <v>0</v>
      </c>
      <c r="D150" s="7">
        <v>0</v>
      </c>
      <c r="E150" s="7">
        <v>0</v>
      </c>
      <c r="F150" s="7">
        <v>0</v>
      </c>
      <c r="G150" s="7">
        <v>0</v>
      </c>
      <c r="H150" s="7">
        <v>0</v>
      </c>
      <c r="I150" s="7">
        <v>0</v>
      </c>
      <c r="J150" s="7">
        <v>0</v>
      </c>
      <c r="K150" s="7">
        <v>0</v>
      </c>
      <c r="L150" s="7">
        <v>0</v>
      </c>
      <c r="M150" s="7">
        <v>0</v>
      </c>
      <c r="N150" s="7">
        <v>0</v>
      </c>
      <c r="O150" s="7">
        <v>0</v>
      </c>
      <c r="P150" s="7">
        <v>0</v>
      </c>
      <c r="Q150" s="7">
        <v>2.2045130177245381E-2</v>
      </c>
      <c r="R150" s="7">
        <v>4.1290971850252711E-2</v>
      </c>
      <c r="S150" s="7">
        <v>3.4058496878786648E-2</v>
      </c>
      <c r="T150" s="7">
        <v>7.1876852684921055E-2</v>
      </c>
      <c r="U150" s="7">
        <v>5.3993381972355425E-2</v>
      </c>
      <c r="V150" s="7">
        <v>3.8416553503302475E-2</v>
      </c>
      <c r="W150" s="7">
        <v>0.51172084242624916</v>
      </c>
      <c r="X150" s="7">
        <v>9.6071762667650051E-2</v>
      </c>
      <c r="Y150" s="7">
        <v>0.72035624164846279</v>
      </c>
      <c r="Z150" s="7">
        <v>0.56820788771344599</v>
      </c>
      <c r="AA150" s="7">
        <v>0</v>
      </c>
      <c r="AB150" s="7">
        <v>0</v>
      </c>
      <c r="AC150" s="7">
        <v>0</v>
      </c>
      <c r="AD150" s="7">
        <v>0</v>
      </c>
      <c r="AE150" s="7">
        <v>0</v>
      </c>
      <c r="AF150" s="7">
        <v>0</v>
      </c>
      <c r="AG150" s="7">
        <v>0</v>
      </c>
      <c r="AH150" s="7">
        <v>0</v>
      </c>
      <c r="AI150" s="7">
        <v>0</v>
      </c>
      <c r="AJ150" s="7">
        <v>0</v>
      </c>
      <c r="AK150" s="7">
        <v>0</v>
      </c>
      <c r="AL150" s="7">
        <v>0</v>
      </c>
      <c r="AM150" s="7">
        <v>0</v>
      </c>
      <c r="AN150" s="7">
        <v>0</v>
      </c>
      <c r="AO150" s="7">
        <v>0</v>
      </c>
      <c r="AP150" s="7">
        <v>0</v>
      </c>
      <c r="AQ150" s="7">
        <v>0</v>
      </c>
      <c r="AR150" s="7">
        <v>0</v>
      </c>
      <c r="AS150" s="7">
        <v>0</v>
      </c>
      <c r="AT150" s="7">
        <v>0</v>
      </c>
      <c r="AU150" s="7">
        <v>0</v>
      </c>
      <c r="AV150" s="7">
        <v>0</v>
      </c>
      <c r="AW150" s="7">
        <v>0</v>
      </c>
      <c r="AX150" s="7">
        <v>0</v>
      </c>
      <c r="AY150" s="7">
        <v>0</v>
      </c>
      <c r="AZ150" s="7">
        <v>0</v>
      </c>
      <c r="BA150" s="7">
        <v>0</v>
      </c>
      <c r="BB150" s="7">
        <v>0</v>
      </c>
    </row>
    <row r="151" spans="1:54" x14ac:dyDescent="0.25">
      <c r="A151" s="7">
        <v>0</v>
      </c>
      <c r="B151" s="7">
        <v>0</v>
      </c>
      <c r="C151" s="7">
        <v>0</v>
      </c>
      <c r="D151" s="7">
        <v>0</v>
      </c>
      <c r="E151" s="7">
        <v>0</v>
      </c>
      <c r="F151" s="7">
        <v>0</v>
      </c>
      <c r="G151" s="7">
        <v>0</v>
      </c>
      <c r="H151" s="7">
        <v>0</v>
      </c>
      <c r="I151" s="7">
        <v>0</v>
      </c>
      <c r="J151" s="7">
        <v>0</v>
      </c>
      <c r="K151" s="7">
        <v>0</v>
      </c>
      <c r="L151" s="7">
        <v>0</v>
      </c>
      <c r="M151" s="7">
        <v>0</v>
      </c>
      <c r="N151" s="7">
        <v>0</v>
      </c>
      <c r="O151" s="7">
        <v>0</v>
      </c>
      <c r="P151" s="7">
        <v>0</v>
      </c>
      <c r="Q151" s="7">
        <v>5.0056823084812463E-2</v>
      </c>
      <c r="R151" s="7">
        <v>6.4711855610081748E-2</v>
      </c>
      <c r="S151" s="7">
        <v>6.5296546944473621E-2</v>
      </c>
      <c r="T151" s="7">
        <v>6.5296546944473621E-2</v>
      </c>
      <c r="U151" s="7">
        <v>5.0510533656746237E-2</v>
      </c>
      <c r="V151" s="7">
        <v>6.5296546944473621E-2</v>
      </c>
      <c r="W151" s="7">
        <v>0.31236681109162978</v>
      </c>
      <c r="X151" s="7">
        <v>9.2119072759834997E-2</v>
      </c>
      <c r="Y151" s="7">
        <v>0.51116633732155758</v>
      </c>
      <c r="Z151" s="7">
        <v>0.47404099661024102</v>
      </c>
      <c r="AA151" s="7">
        <v>0</v>
      </c>
      <c r="AB151" s="7">
        <v>0</v>
      </c>
      <c r="AC151" s="7">
        <v>0</v>
      </c>
      <c r="AD151" s="7">
        <v>0</v>
      </c>
      <c r="AE151" s="7">
        <v>0</v>
      </c>
      <c r="AF151" s="7">
        <v>0</v>
      </c>
      <c r="AG151" s="7">
        <v>0</v>
      </c>
      <c r="AH151" s="7">
        <v>0</v>
      </c>
      <c r="AI151" s="7">
        <v>0</v>
      </c>
      <c r="AJ151" s="7">
        <v>0</v>
      </c>
      <c r="AK151" s="7">
        <v>0</v>
      </c>
      <c r="AL151" s="7">
        <v>0</v>
      </c>
      <c r="AM151" s="7">
        <v>0</v>
      </c>
      <c r="AN151" s="7">
        <v>0</v>
      </c>
      <c r="AO151" s="7">
        <v>0</v>
      </c>
      <c r="AP151" s="7">
        <v>0</v>
      </c>
      <c r="AQ151" s="7">
        <v>0</v>
      </c>
      <c r="AR151" s="7">
        <v>0</v>
      </c>
      <c r="AS151" s="7">
        <v>0</v>
      </c>
      <c r="AT151" s="7">
        <v>0</v>
      </c>
      <c r="AU151" s="7">
        <v>0</v>
      </c>
      <c r="AV151" s="7">
        <v>0</v>
      </c>
      <c r="AW151" s="7">
        <v>0</v>
      </c>
      <c r="AX151" s="7">
        <v>0</v>
      </c>
      <c r="AY151" s="7">
        <v>0</v>
      </c>
      <c r="AZ151" s="7">
        <v>0</v>
      </c>
      <c r="BA151" s="7">
        <v>0</v>
      </c>
      <c r="BB151" s="7">
        <v>0</v>
      </c>
    </row>
    <row r="152" spans="1:54" x14ac:dyDescent="0.25">
      <c r="A152" s="7">
        <v>0</v>
      </c>
      <c r="B152" s="7">
        <v>0</v>
      </c>
      <c r="C152" s="7">
        <v>0</v>
      </c>
      <c r="D152" s="7">
        <v>0</v>
      </c>
      <c r="E152" s="7">
        <v>0</v>
      </c>
      <c r="F152" s="7">
        <v>0</v>
      </c>
      <c r="G152" s="7">
        <v>0</v>
      </c>
      <c r="H152" s="7">
        <v>0</v>
      </c>
      <c r="I152" s="7">
        <v>0</v>
      </c>
      <c r="J152" s="7">
        <v>0</v>
      </c>
      <c r="K152" s="7">
        <v>0</v>
      </c>
      <c r="L152" s="7">
        <v>0</v>
      </c>
      <c r="M152" s="7">
        <v>0</v>
      </c>
      <c r="N152" s="7">
        <v>0</v>
      </c>
      <c r="O152" s="7">
        <v>0</v>
      </c>
      <c r="P152" s="7">
        <v>0</v>
      </c>
      <c r="Q152" s="7">
        <v>0.10084231157418</v>
      </c>
      <c r="R152" s="7">
        <v>6.4551968432040252E-2</v>
      </c>
      <c r="S152" s="7">
        <v>8.3374466566905503E-2</v>
      </c>
      <c r="T152" s="7">
        <v>0.14870188888827252</v>
      </c>
      <c r="U152" s="7">
        <v>8.3553341858355945E-2</v>
      </c>
      <c r="V152" s="7">
        <v>0.11069566263552744</v>
      </c>
      <c r="W152" s="7">
        <v>0.208080574069337</v>
      </c>
      <c r="X152" s="7">
        <v>9.7370962477134504E-2</v>
      </c>
      <c r="Y152" s="7">
        <v>0.30009684850549911</v>
      </c>
      <c r="Z152" s="7">
        <v>0.25575785202089785</v>
      </c>
      <c r="AA152" s="7">
        <v>0</v>
      </c>
      <c r="AB152" s="7">
        <v>0</v>
      </c>
      <c r="AC152" s="7">
        <v>0</v>
      </c>
      <c r="AD152" s="7">
        <v>0</v>
      </c>
      <c r="AE152" s="7">
        <v>0</v>
      </c>
      <c r="AF152" s="7">
        <v>0</v>
      </c>
      <c r="AG152" s="7">
        <v>0</v>
      </c>
      <c r="AH152" s="7">
        <v>0</v>
      </c>
      <c r="AI152" s="7">
        <v>0</v>
      </c>
      <c r="AJ152" s="7">
        <v>0</v>
      </c>
      <c r="AK152" s="7">
        <v>0</v>
      </c>
      <c r="AL152" s="7">
        <v>0</v>
      </c>
      <c r="AM152" s="7">
        <v>0</v>
      </c>
      <c r="AN152" s="7">
        <v>0</v>
      </c>
      <c r="AO152" s="7">
        <v>0</v>
      </c>
      <c r="AP152" s="7">
        <v>0</v>
      </c>
      <c r="AQ152" s="7">
        <v>0</v>
      </c>
      <c r="AR152" s="7">
        <v>0</v>
      </c>
      <c r="AS152" s="7">
        <v>0</v>
      </c>
      <c r="AT152" s="7">
        <v>0</v>
      </c>
      <c r="AU152" s="7">
        <v>0</v>
      </c>
      <c r="AV152" s="7">
        <v>0</v>
      </c>
      <c r="AW152" s="7">
        <v>0</v>
      </c>
      <c r="AX152" s="7">
        <v>0</v>
      </c>
      <c r="AY152" s="7">
        <v>0</v>
      </c>
      <c r="AZ152" s="7">
        <v>0</v>
      </c>
      <c r="BA152" s="7">
        <v>0</v>
      </c>
      <c r="BB152" s="7">
        <v>0</v>
      </c>
    </row>
    <row r="153" spans="1:54" x14ac:dyDescent="0.25">
      <c r="A153" s="7">
        <v>0</v>
      </c>
      <c r="B153" s="7">
        <v>0</v>
      </c>
      <c r="C153" s="7">
        <v>0</v>
      </c>
      <c r="D153" s="7">
        <v>0</v>
      </c>
      <c r="E153" s="7">
        <v>0</v>
      </c>
      <c r="F153" s="7">
        <v>0</v>
      </c>
      <c r="G153" s="7">
        <v>0</v>
      </c>
      <c r="H153" s="7">
        <v>0</v>
      </c>
      <c r="I153" s="7">
        <v>0</v>
      </c>
      <c r="J153" s="7">
        <v>0</v>
      </c>
      <c r="K153" s="7">
        <v>0</v>
      </c>
      <c r="L153" s="7">
        <v>0</v>
      </c>
      <c r="M153" s="7">
        <v>0</v>
      </c>
      <c r="N153" s="7">
        <v>0</v>
      </c>
      <c r="O153" s="7">
        <v>0</v>
      </c>
      <c r="P153" s="7">
        <v>0</v>
      </c>
      <c r="Q153" s="7">
        <v>0</v>
      </c>
      <c r="R153" s="7">
        <v>0</v>
      </c>
      <c r="S153" s="7">
        <v>0</v>
      </c>
      <c r="T153" s="7">
        <v>5.4393158315020618E-2</v>
      </c>
      <c r="U153" s="7">
        <v>2.7322299583765336E-2</v>
      </c>
      <c r="V153" s="7">
        <v>2.7322299583765336E-2</v>
      </c>
      <c r="W153" s="7">
        <v>9.4151008997114816E-2</v>
      </c>
      <c r="X153" s="7">
        <v>2.5534465072051732E-2</v>
      </c>
      <c r="Y153" s="7">
        <v>0.20461432943653102</v>
      </c>
      <c r="Z153" s="7">
        <v>0.18067238343455361</v>
      </c>
      <c r="AA153" s="7">
        <v>0.27157423130631875</v>
      </c>
      <c r="AB153" s="7">
        <v>0.37067419080687491</v>
      </c>
      <c r="AC153" s="7">
        <v>0.54276778443804208</v>
      </c>
      <c r="AD153" s="7">
        <v>0</v>
      </c>
      <c r="AE153" s="7">
        <v>0</v>
      </c>
      <c r="AF153" s="7">
        <v>0</v>
      </c>
      <c r="AG153" s="7">
        <v>0</v>
      </c>
      <c r="AH153" s="7">
        <v>0</v>
      </c>
      <c r="AI153" s="7">
        <v>0</v>
      </c>
      <c r="AJ153" s="7">
        <v>0</v>
      </c>
      <c r="AK153" s="7">
        <v>0</v>
      </c>
      <c r="AL153" s="7">
        <v>0</v>
      </c>
      <c r="AM153" s="7">
        <v>0</v>
      </c>
      <c r="AN153" s="7">
        <v>0</v>
      </c>
      <c r="AO153" s="7">
        <v>0</v>
      </c>
      <c r="AP153" s="7">
        <v>0</v>
      </c>
      <c r="AQ153" s="7">
        <v>0</v>
      </c>
      <c r="AR153" s="7">
        <v>0</v>
      </c>
      <c r="AS153" s="7">
        <v>0</v>
      </c>
      <c r="AT153" s="7">
        <v>0</v>
      </c>
      <c r="AU153" s="7">
        <v>0</v>
      </c>
      <c r="AV153" s="7">
        <v>0</v>
      </c>
      <c r="AW153" s="7">
        <v>0</v>
      </c>
      <c r="AX153" s="7">
        <v>0</v>
      </c>
      <c r="AY153" s="7">
        <v>0</v>
      </c>
      <c r="AZ153" s="7">
        <v>0</v>
      </c>
      <c r="BA153" s="7">
        <v>0</v>
      </c>
      <c r="BB153" s="7">
        <v>0</v>
      </c>
    </row>
    <row r="154" spans="1:54" x14ac:dyDescent="0.25">
      <c r="A154" s="7">
        <v>0</v>
      </c>
      <c r="B154" s="7">
        <v>0</v>
      </c>
      <c r="C154" s="7">
        <v>0</v>
      </c>
      <c r="D154" s="7">
        <v>0</v>
      </c>
      <c r="E154" s="7">
        <v>0</v>
      </c>
      <c r="F154" s="7">
        <v>0</v>
      </c>
      <c r="G154" s="7">
        <v>0</v>
      </c>
      <c r="H154" s="7">
        <v>0</v>
      </c>
      <c r="I154" s="7">
        <v>0</v>
      </c>
      <c r="J154" s="7">
        <v>0</v>
      </c>
      <c r="K154" s="7">
        <v>0</v>
      </c>
      <c r="L154" s="7">
        <v>0</v>
      </c>
      <c r="M154" s="7">
        <v>0</v>
      </c>
      <c r="N154" s="7">
        <v>0</v>
      </c>
      <c r="O154" s="7">
        <v>0</v>
      </c>
      <c r="P154" s="7">
        <v>0</v>
      </c>
      <c r="Q154" s="7">
        <v>0</v>
      </c>
      <c r="R154" s="7">
        <v>0</v>
      </c>
      <c r="S154" s="7">
        <v>0</v>
      </c>
      <c r="T154" s="7">
        <v>5.660211961975492E-2</v>
      </c>
      <c r="U154" s="7">
        <v>7.9906377533520589E-2</v>
      </c>
      <c r="V154" s="7">
        <v>0.11197920752186952</v>
      </c>
      <c r="W154" s="7">
        <v>0.11197920752186952</v>
      </c>
      <c r="X154" s="7">
        <v>9.0878369688827898E-2</v>
      </c>
      <c r="Y154" s="7">
        <v>0.18874049522750469</v>
      </c>
      <c r="Z154" s="7">
        <v>0.22542591746328222</v>
      </c>
      <c r="AA154" s="7">
        <v>0.25233136826769398</v>
      </c>
      <c r="AB154" s="7">
        <v>0.38136014105739191</v>
      </c>
      <c r="AC154" s="7">
        <v>0.55135000963398628</v>
      </c>
      <c r="AD154" s="7">
        <v>0</v>
      </c>
      <c r="AE154" s="7">
        <v>0</v>
      </c>
      <c r="AF154" s="7">
        <v>0</v>
      </c>
      <c r="AG154" s="7">
        <v>0</v>
      </c>
      <c r="AH154" s="7">
        <v>0</v>
      </c>
      <c r="AI154" s="7">
        <v>0</v>
      </c>
      <c r="AJ154" s="7">
        <v>0</v>
      </c>
      <c r="AK154" s="7">
        <v>0</v>
      </c>
      <c r="AL154" s="7">
        <v>0</v>
      </c>
      <c r="AM154" s="7">
        <v>0</v>
      </c>
      <c r="AN154" s="7">
        <v>0</v>
      </c>
      <c r="AO154" s="7">
        <v>0</v>
      </c>
      <c r="AP154" s="7">
        <v>0</v>
      </c>
      <c r="AQ154" s="7">
        <v>0</v>
      </c>
      <c r="AR154" s="7">
        <v>0</v>
      </c>
      <c r="AS154" s="7">
        <v>0</v>
      </c>
      <c r="AT154" s="7">
        <v>0</v>
      </c>
      <c r="AU154" s="7">
        <v>0</v>
      </c>
      <c r="AV154" s="7">
        <v>0</v>
      </c>
      <c r="AW154" s="7">
        <v>0</v>
      </c>
      <c r="AX154" s="7">
        <v>0</v>
      </c>
      <c r="AY154" s="7">
        <v>0</v>
      </c>
      <c r="AZ154" s="7">
        <v>0</v>
      </c>
      <c r="BA154" s="7">
        <v>0</v>
      </c>
      <c r="BB154" s="7">
        <v>0</v>
      </c>
    </row>
    <row r="155" spans="1:54" x14ac:dyDescent="0.25">
      <c r="A155" s="7">
        <v>0</v>
      </c>
      <c r="B155" s="7">
        <v>0</v>
      </c>
      <c r="C155" s="7">
        <v>0</v>
      </c>
      <c r="D155" s="7">
        <v>0</v>
      </c>
      <c r="E155" s="7">
        <v>0</v>
      </c>
      <c r="F155" s="7">
        <v>0</v>
      </c>
      <c r="G155" s="7">
        <v>0</v>
      </c>
      <c r="H155" s="7">
        <v>0</v>
      </c>
      <c r="I155" s="7">
        <v>0</v>
      </c>
      <c r="J155" s="7">
        <v>0</v>
      </c>
      <c r="K155" s="7">
        <v>0</v>
      </c>
      <c r="L155" s="7">
        <v>0</v>
      </c>
      <c r="M155" s="7">
        <v>0</v>
      </c>
      <c r="N155" s="7">
        <v>0</v>
      </c>
      <c r="O155" s="7">
        <v>0</v>
      </c>
      <c r="P155" s="7">
        <v>0</v>
      </c>
      <c r="Q155" s="7">
        <v>0</v>
      </c>
      <c r="R155" s="7">
        <v>0</v>
      </c>
      <c r="S155" s="7">
        <v>0</v>
      </c>
      <c r="T155" s="7">
        <v>5.2862496174887086E-2</v>
      </c>
      <c r="U155" s="7">
        <v>3.3015759309442061E-2</v>
      </c>
      <c r="V155" s="7">
        <v>4.6412716623242256E-2</v>
      </c>
      <c r="W155" s="7">
        <v>6.2328148423209329E-2</v>
      </c>
      <c r="X155" s="7">
        <v>3.3015759309442061E-2</v>
      </c>
      <c r="Y155" s="7">
        <v>0.10204753585051252</v>
      </c>
      <c r="Z155" s="7">
        <v>7.7522401127593121E-2</v>
      </c>
      <c r="AA155" s="7">
        <v>0.1478593640428818</v>
      </c>
      <c r="AB155" s="7">
        <v>0.23779619442133404</v>
      </c>
      <c r="AC155" s="7">
        <v>0.38740818767371232</v>
      </c>
      <c r="AD155" s="7">
        <v>0</v>
      </c>
      <c r="AE155" s="7">
        <v>0</v>
      </c>
      <c r="AF155" s="7">
        <v>0</v>
      </c>
      <c r="AG155" s="7">
        <v>0</v>
      </c>
      <c r="AH155" s="7">
        <v>0</v>
      </c>
      <c r="AI155" s="7">
        <v>0</v>
      </c>
      <c r="AJ155" s="7">
        <v>0</v>
      </c>
      <c r="AK155" s="7">
        <v>0</v>
      </c>
      <c r="AL155" s="7">
        <v>0</v>
      </c>
      <c r="AM155" s="7">
        <v>0</v>
      </c>
      <c r="AN155" s="7">
        <v>0</v>
      </c>
      <c r="AO155" s="7">
        <v>0</v>
      </c>
      <c r="AP155" s="7">
        <v>0</v>
      </c>
      <c r="AQ155" s="7">
        <v>0</v>
      </c>
      <c r="AR155" s="7">
        <v>0</v>
      </c>
      <c r="AS155" s="7">
        <v>0</v>
      </c>
      <c r="AT155" s="7">
        <v>0</v>
      </c>
      <c r="AU155" s="7">
        <v>0</v>
      </c>
      <c r="AV155" s="7">
        <v>0</v>
      </c>
      <c r="AW155" s="7">
        <v>0</v>
      </c>
      <c r="AX155" s="7">
        <v>0</v>
      </c>
      <c r="AY155" s="7">
        <v>0</v>
      </c>
      <c r="AZ155" s="7">
        <v>0</v>
      </c>
      <c r="BA155" s="7">
        <v>0</v>
      </c>
      <c r="BB155" s="7">
        <v>0</v>
      </c>
    </row>
    <row r="156" spans="1:54" x14ac:dyDescent="0.25">
      <c r="A156" s="7">
        <v>0</v>
      </c>
      <c r="B156" s="7">
        <v>0</v>
      </c>
      <c r="C156" s="7">
        <v>0</v>
      </c>
      <c r="D156" s="7">
        <v>0</v>
      </c>
      <c r="E156" s="7">
        <v>0</v>
      </c>
      <c r="F156" s="7">
        <v>0</v>
      </c>
      <c r="G156" s="7">
        <v>0</v>
      </c>
      <c r="H156" s="7">
        <v>0</v>
      </c>
      <c r="I156" s="7">
        <v>0</v>
      </c>
      <c r="J156" s="7">
        <v>0</v>
      </c>
      <c r="K156" s="7">
        <v>0</v>
      </c>
      <c r="L156" s="7">
        <v>0</v>
      </c>
      <c r="M156" s="7">
        <v>0</v>
      </c>
      <c r="N156" s="7">
        <v>0</v>
      </c>
      <c r="O156" s="7">
        <v>0</v>
      </c>
      <c r="P156" s="7">
        <v>0</v>
      </c>
      <c r="Q156" s="7">
        <v>0</v>
      </c>
      <c r="R156" s="7">
        <v>0</v>
      </c>
      <c r="S156" s="7">
        <v>0</v>
      </c>
      <c r="T156" s="7">
        <v>0</v>
      </c>
      <c r="U156" s="7">
        <v>0</v>
      </c>
      <c r="V156" s="7">
        <v>0</v>
      </c>
      <c r="W156" s="7">
        <v>0</v>
      </c>
      <c r="X156" s="7">
        <v>0</v>
      </c>
      <c r="Y156" s="7">
        <v>4.0595553736745893E-2</v>
      </c>
      <c r="Z156" s="7">
        <v>3.7098018228598539E-2</v>
      </c>
      <c r="AA156" s="7">
        <v>8.7939682932615226E-2</v>
      </c>
      <c r="AB156" s="7">
        <v>0.16547766407103048</v>
      </c>
      <c r="AC156" s="7">
        <v>0.28560804011401109</v>
      </c>
      <c r="AD156" s="7">
        <v>0.27580379850442194</v>
      </c>
      <c r="AE156" s="7">
        <v>0.40377819238772839</v>
      </c>
      <c r="AF156" s="7">
        <v>0.38817626516506865</v>
      </c>
      <c r="AG156" s="7">
        <v>0.43022123326837081</v>
      </c>
      <c r="AH156" s="7">
        <v>0.30985767451458868</v>
      </c>
      <c r="AI156" s="7">
        <v>0</v>
      </c>
      <c r="AJ156" s="7">
        <v>0</v>
      </c>
      <c r="AK156" s="7">
        <v>0</v>
      </c>
      <c r="AL156" s="7">
        <v>0</v>
      </c>
      <c r="AM156" s="7">
        <v>0</v>
      </c>
      <c r="AN156" s="7">
        <v>0</v>
      </c>
      <c r="AO156" s="7">
        <v>0</v>
      </c>
      <c r="AP156" s="7">
        <v>0</v>
      </c>
      <c r="AQ156" s="7">
        <v>0</v>
      </c>
      <c r="AR156" s="7">
        <v>0</v>
      </c>
      <c r="AS156" s="7">
        <v>0</v>
      </c>
      <c r="AT156" s="7">
        <v>0</v>
      </c>
      <c r="AU156" s="7">
        <v>0</v>
      </c>
      <c r="AV156" s="7">
        <v>0</v>
      </c>
      <c r="AW156" s="7">
        <v>0</v>
      </c>
      <c r="AX156" s="7">
        <v>0</v>
      </c>
      <c r="AY156" s="7">
        <v>0</v>
      </c>
      <c r="AZ156" s="7">
        <v>0</v>
      </c>
      <c r="BA156" s="7">
        <v>0</v>
      </c>
      <c r="BB156" s="7">
        <v>0</v>
      </c>
    </row>
    <row r="157" spans="1:54" x14ac:dyDescent="0.25">
      <c r="A157" s="7">
        <v>0</v>
      </c>
      <c r="B157" s="7">
        <v>0</v>
      </c>
      <c r="C157" s="7">
        <v>0</v>
      </c>
      <c r="D157" s="7">
        <v>0</v>
      </c>
      <c r="E157" s="7">
        <v>0</v>
      </c>
      <c r="F157" s="7">
        <v>0</v>
      </c>
      <c r="G157" s="7">
        <v>0</v>
      </c>
      <c r="H157" s="7">
        <v>0</v>
      </c>
      <c r="I157" s="7">
        <v>0</v>
      </c>
      <c r="J157" s="7">
        <v>0</v>
      </c>
      <c r="K157" s="7">
        <v>0</v>
      </c>
      <c r="L157" s="7">
        <v>0</v>
      </c>
      <c r="M157" s="7">
        <v>0</v>
      </c>
      <c r="N157" s="7">
        <v>0</v>
      </c>
      <c r="O157" s="7">
        <v>0</v>
      </c>
      <c r="P157" s="7">
        <v>0</v>
      </c>
      <c r="Q157" s="7">
        <v>0</v>
      </c>
      <c r="R157" s="7">
        <v>0</v>
      </c>
      <c r="S157" s="7">
        <v>0</v>
      </c>
      <c r="T157" s="7">
        <v>0</v>
      </c>
      <c r="U157" s="7">
        <v>0</v>
      </c>
      <c r="V157" s="7">
        <v>0</v>
      </c>
      <c r="W157" s="7">
        <v>0</v>
      </c>
      <c r="X157" s="7">
        <v>0</v>
      </c>
      <c r="Y157" s="7">
        <v>3.5449190142583686E-2</v>
      </c>
      <c r="Z157" s="7">
        <v>5.1093219386364963E-2</v>
      </c>
      <c r="AA157" s="7">
        <v>6.4656611004196729E-2</v>
      </c>
      <c r="AB157" s="7">
        <v>0.17757850288298216</v>
      </c>
      <c r="AC157" s="7">
        <v>0.29600051035427777</v>
      </c>
      <c r="AD157" s="7">
        <v>0.23381881409619298</v>
      </c>
      <c r="AE157" s="7">
        <v>0.3325756389622252</v>
      </c>
      <c r="AF157" s="7">
        <v>0.28725417349759885</v>
      </c>
      <c r="AG157" s="7">
        <v>0.39540111105363573</v>
      </c>
      <c r="AH157" s="7">
        <v>0.30543134189475252</v>
      </c>
      <c r="AI157" s="7">
        <v>0</v>
      </c>
      <c r="AJ157" s="7">
        <v>0</v>
      </c>
      <c r="AK157" s="7">
        <v>0</v>
      </c>
      <c r="AL157" s="7">
        <v>0</v>
      </c>
      <c r="AM157" s="7">
        <v>0</v>
      </c>
      <c r="AN157" s="7">
        <v>0</v>
      </c>
      <c r="AO157" s="7">
        <v>0</v>
      </c>
      <c r="AP157" s="7">
        <v>0</v>
      </c>
      <c r="AQ157" s="7">
        <v>0</v>
      </c>
      <c r="AR157" s="7">
        <v>0</v>
      </c>
      <c r="AS157" s="7">
        <v>0</v>
      </c>
      <c r="AT157" s="7">
        <v>0</v>
      </c>
      <c r="AU157" s="7">
        <v>0</v>
      </c>
      <c r="AV157" s="7">
        <v>0</v>
      </c>
      <c r="AW157" s="7">
        <v>0</v>
      </c>
      <c r="AX157" s="7">
        <v>0</v>
      </c>
      <c r="AY157" s="7">
        <v>0</v>
      </c>
      <c r="AZ157" s="7">
        <v>0</v>
      </c>
      <c r="BA157" s="7">
        <v>0</v>
      </c>
      <c r="BB157" s="7">
        <v>0</v>
      </c>
    </row>
    <row r="158" spans="1:54" x14ac:dyDescent="0.25">
      <c r="A158" s="7">
        <v>0</v>
      </c>
      <c r="B158" s="7">
        <v>0</v>
      </c>
      <c r="C158" s="7">
        <v>0</v>
      </c>
      <c r="D158" s="7">
        <v>0</v>
      </c>
      <c r="E158" s="7">
        <v>0</v>
      </c>
      <c r="F158" s="7">
        <v>0</v>
      </c>
      <c r="G158" s="7">
        <v>0</v>
      </c>
      <c r="H158" s="7">
        <v>0</v>
      </c>
      <c r="I158" s="7">
        <v>0</v>
      </c>
      <c r="J158" s="7">
        <v>0</v>
      </c>
      <c r="K158" s="7">
        <v>0</v>
      </c>
      <c r="L158" s="7">
        <v>0</v>
      </c>
      <c r="M158" s="7">
        <v>0</v>
      </c>
      <c r="N158" s="7">
        <v>0</v>
      </c>
      <c r="O158" s="7">
        <v>0</v>
      </c>
      <c r="P158" s="7">
        <v>0</v>
      </c>
      <c r="Q158" s="7">
        <v>0</v>
      </c>
      <c r="R158" s="7">
        <v>0</v>
      </c>
      <c r="S158" s="7">
        <v>0</v>
      </c>
      <c r="T158" s="7">
        <v>0</v>
      </c>
      <c r="U158" s="7">
        <v>0</v>
      </c>
      <c r="V158" s="7">
        <v>0</v>
      </c>
      <c r="W158" s="7">
        <v>0</v>
      </c>
      <c r="X158" s="7">
        <v>0</v>
      </c>
      <c r="Y158" s="7">
        <v>4.0779531796571067E-2</v>
      </c>
      <c r="Z158" s="7">
        <v>6.2569404476641055E-2</v>
      </c>
      <c r="AA158" s="7">
        <v>0.11228460031488097</v>
      </c>
      <c r="AB158" s="7">
        <v>0.21752151421764609</v>
      </c>
      <c r="AC158" s="7">
        <v>0.30443805360456855</v>
      </c>
      <c r="AD158" s="7">
        <v>0.25463720153291591</v>
      </c>
      <c r="AE158" s="7">
        <v>0.31541710352782149</v>
      </c>
      <c r="AF158" s="7">
        <v>0.26777777508791667</v>
      </c>
      <c r="AG158" s="7">
        <v>0.38762174924602322</v>
      </c>
      <c r="AH158" s="7">
        <v>0.32399556630185922</v>
      </c>
      <c r="AI158" s="7">
        <v>0</v>
      </c>
      <c r="AJ158" s="7">
        <v>0</v>
      </c>
      <c r="AK158" s="7">
        <v>0</v>
      </c>
      <c r="AL158" s="7">
        <v>0</v>
      </c>
      <c r="AM158" s="7">
        <v>0</v>
      </c>
      <c r="AN158" s="7">
        <v>0</v>
      </c>
      <c r="AO158" s="7">
        <v>0</v>
      </c>
      <c r="AP158" s="7">
        <v>0</v>
      </c>
      <c r="AQ158" s="7">
        <v>0</v>
      </c>
      <c r="AR158" s="7">
        <v>0</v>
      </c>
      <c r="AS158" s="7">
        <v>0</v>
      </c>
      <c r="AT158" s="7">
        <v>0</v>
      </c>
      <c r="AU158" s="7">
        <v>0</v>
      </c>
      <c r="AV158" s="7">
        <v>0</v>
      </c>
      <c r="AW158" s="7">
        <v>0</v>
      </c>
      <c r="AX158" s="7">
        <v>0</v>
      </c>
      <c r="AY158" s="7">
        <v>0</v>
      </c>
      <c r="AZ158" s="7">
        <v>0</v>
      </c>
      <c r="BA158" s="7">
        <v>0</v>
      </c>
      <c r="BB158" s="7">
        <v>0</v>
      </c>
    </row>
    <row r="159" spans="1:54" x14ac:dyDescent="0.25">
      <c r="A159" s="7">
        <v>0</v>
      </c>
      <c r="B159" s="7">
        <v>0</v>
      </c>
      <c r="C159" s="7">
        <v>0</v>
      </c>
      <c r="D159" s="7">
        <v>0</v>
      </c>
      <c r="E159" s="7">
        <v>0</v>
      </c>
      <c r="F159" s="7">
        <v>0</v>
      </c>
      <c r="G159" s="7">
        <v>0</v>
      </c>
      <c r="H159" s="7">
        <v>0</v>
      </c>
      <c r="I159" s="7">
        <v>0</v>
      </c>
      <c r="J159" s="7">
        <v>0</v>
      </c>
      <c r="K159" s="7">
        <v>0</v>
      </c>
      <c r="L159" s="7">
        <v>0</v>
      </c>
      <c r="M159" s="7">
        <v>0</v>
      </c>
      <c r="N159" s="7">
        <v>0</v>
      </c>
      <c r="O159" s="7">
        <v>0</v>
      </c>
      <c r="P159" s="7">
        <v>0</v>
      </c>
      <c r="Q159" s="7">
        <v>0</v>
      </c>
      <c r="R159" s="7">
        <v>0</v>
      </c>
      <c r="S159" s="7">
        <v>0</v>
      </c>
      <c r="T159" s="7">
        <v>0</v>
      </c>
      <c r="U159" s="7">
        <v>0</v>
      </c>
      <c r="V159" s="7">
        <v>0</v>
      </c>
      <c r="W159" s="7">
        <v>0</v>
      </c>
      <c r="X159" s="7">
        <v>0</v>
      </c>
      <c r="Y159" s="7">
        <v>7.4665374445048838E-2</v>
      </c>
      <c r="Z159" s="7">
        <v>7.4665374445048838E-2</v>
      </c>
      <c r="AA159" s="7">
        <v>0.12457041444180805</v>
      </c>
      <c r="AB159" s="7">
        <v>0.214067620037383</v>
      </c>
      <c r="AC159" s="7">
        <v>0.2564934432255197</v>
      </c>
      <c r="AD159" s="7">
        <v>0.2156198275436727</v>
      </c>
      <c r="AE159" s="7">
        <v>0.2564934432255197</v>
      </c>
      <c r="AF159" s="7">
        <v>0.214067620037383</v>
      </c>
      <c r="AG159" s="7">
        <v>0.2979059968348321</v>
      </c>
      <c r="AH159" s="7">
        <v>0.2242592631165663</v>
      </c>
      <c r="AI159" s="7">
        <v>0</v>
      </c>
      <c r="AJ159" s="7">
        <v>0</v>
      </c>
      <c r="AK159" s="7">
        <v>0</v>
      </c>
      <c r="AL159" s="7">
        <v>0</v>
      </c>
      <c r="AM159" s="7">
        <v>0</v>
      </c>
      <c r="AN159" s="7">
        <v>0</v>
      </c>
      <c r="AO159" s="7">
        <v>0</v>
      </c>
      <c r="AP159" s="7">
        <v>0</v>
      </c>
      <c r="AQ159" s="7">
        <v>0</v>
      </c>
      <c r="AR159" s="7">
        <v>0</v>
      </c>
      <c r="AS159" s="7">
        <v>0</v>
      </c>
      <c r="AT159" s="7">
        <v>0</v>
      </c>
      <c r="AU159" s="7">
        <v>0</v>
      </c>
      <c r="AV159" s="7">
        <v>0</v>
      </c>
      <c r="AW159" s="7">
        <v>0</v>
      </c>
      <c r="AX159" s="7">
        <v>0</v>
      </c>
      <c r="AY159" s="7">
        <v>0</v>
      </c>
      <c r="AZ159" s="7">
        <v>0</v>
      </c>
      <c r="BA159" s="7">
        <v>0</v>
      </c>
      <c r="BB159" s="7">
        <v>0</v>
      </c>
    </row>
    <row r="160" spans="1:54" x14ac:dyDescent="0.25">
      <c r="A160" s="7">
        <v>0</v>
      </c>
      <c r="B160" s="7">
        <v>0</v>
      </c>
      <c r="C160" s="7">
        <v>0</v>
      </c>
      <c r="D160" s="7">
        <v>0</v>
      </c>
      <c r="E160" s="7">
        <v>0</v>
      </c>
      <c r="F160" s="7">
        <v>0</v>
      </c>
      <c r="G160" s="7">
        <v>0</v>
      </c>
      <c r="H160" s="7">
        <v>0</v>
      </c>
      <c r="I160" s="7">
        <v>0</v>
      </c>
      <c r="J160" s="7">
        <v>0</v>
      </c>
      <c r="K160" s="7">
        <v>0</v>
      </c>
      <c r="L160" s="7">
        <v>0</v>
      </c>
      <c r="M160" s="7">
        <v>0</v>
      </c>
      <c r="N160" s="7">
        <v>0</v>
      </c>
      <c r="O160" s="7">
        <v>0</v>
      </c>
      <c r="P160" s="7">
        <v>0</v>
      </c>
      <c r="Q160" s="7">
        <v>0</v>
      </c>
      <c r="R160" s="7">
        <v>0</v>
      </c>
      <c r="S160" s="7">
        <v>0</v>
      </c>
      <c r="T160" s="7">
        <v>0</v>
      </c>
      <c r="U160" s="7">
        <v>0</v>
      </c>
      <c r="V160" s="7">
        <v>0</v>
      </c>
      <c r="W160" s="7">
        <v>0</v>
      </c>
      <c r="X160" s="7">
        <v>0</v>
      </c>
      <c r="Y160" s="7">
        <v>6.9372740785604958E-2</v>
      </c>
      <c r="Z160" s="7">
        <v>0.12612763017828921</v>
      </c>
      <c r="AA160" s="7">
        <v>8.9573327146327819E-2</v>
      </c>
      <c r="AB160" s="7">
        <v>8.9573327146327819E-2</v>
      </c>
      <c r="AC160" s="7">
        <v>0.17200833841988472</v>
      </c>
      <c r="AD160" s="7">
        <v>0.17200833841988472</v>
      </c>
      <c r="AE160" s="7">
        <v>0.24736411159289728</v>
      </c>
      <c r="AF160" s="7">
        <v>0.20284659191698995</v>
      </c>
      <c r="AG160" s="7">
        <v>0.21788913406943622</v>
      </c>
      <c r="AH160" s="7">
        <v>0.26183689382511277</v>
      </c>
      <c r="AI160" s="7">
        <v>0</v>
      </c>
      <c r="AJ160" s="7">
        <v>0</v>
      </c>
      <c r="AK160" s="7">
        <v>0</v>
      </c>
      <c r="AL160" s="7">
        <v>0</v>
      </c>
      <c r="AM160" s="7">
        <v>0</v>
      </c>
      <c r="AN160" s="7">
        <v>0</v>
      </c>
      <c r="AO160" s="7">
        <v>0</v>
      </c>
      <c r="AP160" s="7">
        <v>0</v>
      </c>
      <c r="AQ160" s="7">
        <v>0</v>
      </c>
      <c r="AR160" s="7">
        <v>0</v>
      </c>
      <c r="AS160" s="7">
        <v>0</v>
      </c>
      <c r="AT160" s="7">
        <v>0</v>
      </c>
      <c r="AU160" s="7">
        <v>0</v>
      </c>
      <c r="AV160" s="7">
        <v>0</v>
      </c>
      <c r="AW160" s="7">
        <v>0</v>
      </c>
      <c r="AX160" s="7">
        <v>0</v>
      </c>
      <c r="AY160" s="7">
        <v>0</v>
      </c>
      <c r="AZ160" s="7">
        <v>0</v>
      </c>
      <c r="BA160" s="7">
        <v>0</v>
      </c>
      <c r="BB160" s="7">
        <v>0</v>
      </c>
    </row>
    <row r="161" spans="1:54" x14ac:dyDescent="0.25">
      <c r="A161" s="7">
        <v>0</v>
      </c>
      <c r="B161" s="7">
        <v>0</v>
      </c>
      <c r="C161" s="7">
        <v>0</v>
      </c>
      <c r="D161" s="7">
        <v>0</v>
      </c>
      <c r="E161" s="7">
        <v>0</v>
      </c>
      <c r="F161" s="7">
        <v>0</v>
      </c>
      <c r="G161" s="7">
        <v>0</v>
      </c>
      <c r="H161" s="7">
        <v>0</v>
      </c>
      <c r="I161" s="7">
        <v>0</v>
      </c>
      <c r="J161" s="7">
        <v>0</v>
      </c>
      <c r="K161" s="7">
        <v>0</v>
      </c>
      <c r="L161" s="7">
        <v>0</v>
      </c>
      <c r="M161" s="7">
        <v>0</v>
      </c>
      <c r="N161" s="7">
        <v>0</v>
      </c>
      <c r="O161" s="7">
        <v>0</v>
      </c>
      <c r="P161" s="7">
        <v>0</v>
      </c>
      <c r="Q161" s="7">
        <v>0</v>
      </c>
      <c r="R161" s="7">
        <v>0</v>
      </c>
      <c r="S161" s="7">
        <v>0</v>
      </c>
      <c r="T161" s="7">
        <v>0</v>
      </c>
      <c r="U161" s="7">
        <v>0</v>
      </c>
      <c r="V161" s="7">
        <v>0</v>
      </c>
      <c r="W161" s="7">
        <v>0</v>
      </c>
      <c r="X161" s="7">
        <v>0</v>
      </c>
      <c r="Y161" s="7">
        <v>0</v>
      </c>
      <c r="Z161" s="7">
        <v>0</v>
      </c>
      <c r="AA161" s="7">
        <v>0</v>
      </c>
      <c r="AB161" s="7">
        <v>0</v>
      </c>
      <c r="AC161" s="7">
        <v>0.10691879125621451</v>
      </c>
      <c r="AD161" s="7">
        <v>6.6702029531894635E-2</v>
      </c>
      <c r="AE161" s="7">
        <v>0.15199928773422156</v>
      </c>
      <c r="AF161" s="7">
        <v>0.13262876672719437</v>
      </c>
      <c r="AG161" s="7">
        <v>0.14233893966171807</v>
      </c>
      <c r="AH161" s="7">
        <v>0.115006326418986</v>
      </c>
      <c r="AI161" s="7">
        <v>0.23806186658591022</v>
      </c>
      <c r="AJ161" s="7">
        <v>0.30794805393911373</v>
      </c>
      <c r="AK161" s="7">
        <v>0.33223627457388316</v>
      </c>
      <c r="AL161" s="7">
        <v>0.11725570188429102</v>
      </c>
      <c r="AM161" s="7">
        <v>0</v>
      </c>
      <c r="AN161" s="7">
        <v>0</v>
      </c>
      <c r="AO161" s="7">
        <v>0</v>
      </c>
      <c r="AP161" s="7">
        <v>0</v>
      </c>
      <c r="AQ161" s="7">
        <v>0</v>
      </c>
      <c r="AR161" s="7">
        <v>0</v>
      </c>
      <c r="AS161" s="7">
        <v>0</v>
      </c>
      <c r="AT161" s="7">
        <v>0</v>
      </c>
      <c r="AU161" s="7">
        <v>0</v>
      </c>
      <c r="AV161" s="7">
        <v>0</v>
      </c>
      <c r="AW161" s="7">
        <v>0</v>
      </c>
      <c r="AX161" s="7">
        <v>0</v>
      </c>
      <c r="AY161" s="7">
        <v>0</v>
      </c>
      <c r="AZ161" s="7">
        <v>0</v>
      </c>
      <c r="BA161" s="7">
        <v>0</v>
      </c>
      <c r="BB161" s="7">
        <v>0</v>
      </c>
    </row>
    <row r="162" spans="1:54" x14ac:dyDescent="0.25">
      <c r="A162" s="7">
        <v>0</v>
      </c>
      <c r="B162" s="7">
        <v>0</v>
      </c>
      <c r="C162" s="7">
        <v>0</v>
      </c>
      <c r="D162" s="7">
        <v>0</v>
      </c>
      <c r="E162" s="7">
        <v>0</v>
      </c>
      <c r="F162" s="7">
        <v>0</v>
      </c>
      <c r="G162" s="7">
        <v>0</v>
      </c>
      <c r="H162" s="7">
        <v>0</v>
      </c>
      <c r="I162" s="7">
        <v>0</v>
      </c>
      <c r="J162" s="7">
        <v>0</v>
      </c>
      <c r="K162" s="7">
        <v>0</v>
      </c>
      <c r="L162" s="7">
        <v>0</v>
      </c>
      <c r="M162" s="7">
        <v>0</v>
      </c>
      <c r="N162" s="7">
        <v>0</v>
      </c>
      <c r="O162" s="7">
        <v>0</v>
      </c>
      <c r="P162" s="7">
        <v>0</v>
      </c>
      <c r="Q162" s="7">
        <v>0</v>
      </c>
      <c r="R162" s="7">
        <v>0</v>
      </c>
      <c r="S162" s="7">
        <v>0</v>
      </c>
      <c r="T162" s="7">
        <v>0</v>
      </c>
      <c r="U162" s="7">
        <v>0</v>
      </c>
      <c r="V162" s="7">
        <v>0</v>
      </c>
      <c r="W162" s="7">
        <v>0</v>
      </c>
      <c r="X162" s="7">
        <v>0</v>
      </c>
      <c r="Y162" s="7">
        <v>0</v>
      </c>
      <c r="Z162" s="7">
        <v>0</v>
      </c>
      <c r="AA162" s="7">
        <v>0</v>
      </c>
      <c r="AB162" s="7">
        <v>0</v>
      </c>
      <c r="AC162" s="7">
        <v>9.9323915869413582E-2</v>
      </c>
      <c r="AD162" s="7">
        <v>5.4694368237685198E-2</v>
      </c>
      <c r="AE162" s="7">
        <v>0.11838778501976566</v>
      </c>
      <c r="AF162" s="7">
        <v>0.10015933578992342</v>
      </c>
      <c r="AG162" s="7">
        <v>0.10788401915301382</v>
      </c>
      <c r="AH162" s="7">
        <v>0.11243966455535737</v>
      </c>
      <c r="AI162" s="7">
        <v>0.24479123888263965</v>
      </c>
      <c r="AJ162" s="7">
        <v>0.26158084333158671</v>
      </c>
      <c r="AK162" s="7">
        <v>0.30759950033680949</v>
      </c>
      <c r="AL162" s="7">
        <v>0.11647387562664124</v>
      </c>
      <c r="AM162" s="7">
        <v>0</v>
      </c>
      <c r="AN162" s="7">
        <v>0</v>
      </c>
      <c r="AO162" s="7">
        <v>0</v>
      </c>
      <c r="AP162" s="7">
        <v>0</v>
      </c>
      <c r="AQ162" s="7">
        <v>0</v>
      </c>
      <c r="AR162" s="7">
        <v>0</v>
      </c>
      <c r="AS162" s="7">
        <v>0</v>
      </c>
      <c r="AT162" s="7">
        <v>0</v>
      </c>
      <c r="AU162" s="7">
        <v>0</v>
      </c>
      <c r="AV162" s="7">
        <v>0</v>
      </c>
      <c r="AW162" s="7">
        <v>0</v>
      </c>
      <c r="AX162" s="7">
        <v>0</v>
      </c>
      <c r="AY162" s="7">
        <v>0</v>
      </c>
      <c r="AZ162" s="7">
        <v>0</v>
      </c>
      <c r="BA162" s="7">
        <v>0</v>
      </c>
      <c r="BB162" s="7">
        <v>0</v>
      </c>
    </row>
    <row r="163" spans="1:54" x14ac:dyDescent="0.25">
      <c r="A163" s="7">
        <v>0</v>
      </c>
      <c r="B163" s="7">
        <v>0</v>
      </c>
      <c r="C163" s="7">
        <v>0</v>
      </c>
      <c r="D163" s="7">
        <v>0</v>
      </c>
      <c r="E163" s="7">
        <v>0</v>
      </c>
      <c r="F163" s="7">
        <v>0</v>
      </c>
      <c r="G163" s="7">
        <v>0</v>
      </c>
      <c r="H163" s="7">
        <v>0</v>
      </c>
      <c r="I163" s="7">
        <v>0</v>
      </c>
      <c r="J163" s="7">
        <v>0</v>
      </c>
      <c r="K163" s="7">
        <v>0</v>
      </c>
      <c r="L163" s="7">
        <v>0</v>
      </c>
      <c r="M163" s="7">
        <v>0</v>
      </c>
      <c r="N163" s="7">
        <v>0</v>
      </c>
      <c r="O163" s="7">
        <v>0</v>
      </c>
      <c r="P163" s="7">
        <v>0</v>
      </c>
      <c r="Q163" s="7">
        <v>0</v>
      </c>
      <c r="R163" s="7">
        <v>0</v>
      </c>
      <c r="S163" s="7">
        <v>0</v>
      </c>
      <c r="T163" s="7">
        <v>0</v>
      </c>
      <c r="U163" s="7">
        <v>0</v>
      </c>
      <c r="V163" s="7">
        <v>0</v>
      </c>
      <c r="W163" s="7">
        <v>0</v>
      </c>
      <c r="X163" s="7">
        <v>0</v>
      </c>
      <c r="Y163" s="7">
        <v>0</v>
      </c>
      <c r="Z163" s="7">
        <v>0</v>
      </c>
      <c r="AA163" s="7">
        <v>0</v>
      </c>
      <c r="AB163" s="7">
        <v>0</v>
      </c>
      <c r="AC163" s="7">
        <v>0.13065989132321509</v>
      </c>
      <c r="AD163" s="7">
        <v>5.9406716488595301E-2</v>
      </c>
      <c r="AE163" s="7">
        <v>0.11829846529168031</v>
      </c>
      <c r="AF163" s="7">
        <v>9.8261967558806229E-2</v>
      </c>
      <c r="AG163" s="7">
        <v>0.11581247231692582</v>
      </c>
      <c r="AH163" s="7">
        <v>0.14047467863370966</v>
      </c>
      <c r="AI163" s="7">
        <v>0.24208802165143206</v>
      </c>
      <c r="AJ163" s="7">
        <v>0.23255195055444</v>
      </c>
      <c r="AK163" s="7">
        <v>0.3228105647472419</v>
      </c>
      <c r="AL163" s="7">
        <v>0.10792822077718689</v>
      </c>
      <c r="AM163" s="7">
        <v>0</v>
      </c>
      <c r="AN163" s="7">
        <v>0</v>
      </c>
      <c r="AO163" s="7">
        <v>0</v>
      </c>
      <c r="AP163" s="7">
        <v>0</v>
      </c>
      <c r="AQ163" s="7">
        <v>0</v>
      </c>
      <c r="AR163" s="7">
        <v>0</v>
      </c>
      <c r="AS163" s="7">
        <v>0</v>
      </c>
      <c r="AT163" s="7">
        <v>0</v>
      </c>
      <c r="AU163" s="7">
        <v>0</v>
      </c>
      <c r="AV163" s="7">
        <v>0</v>
      </c>
      <c r="AW163" s="7">
        <v>0</v>
      </c>
      <c r="AX163" s="7">
        <v>0</v>
      </c>
      <c r="AY163" s="7">
        <v>0</v>
      </c>
      <c r="AZ163" s="7">
        <v>0</v>
      </c>
      <c r="BA163" s="7">
        <v>0</v>
      </c>
      <c r="BB163" s="7">
        <v>0</v>
      </c>
    </row>
    <row r="164" spans="1:54" x14ac:dyDescent="0.25">
      <c r="A164" s="7">
        <v>0</v>
      </c>
      <c r="B164" s="7">
        <v>0</v>
      </c>
      <c r="C164" s="7">
        <v>0</v>
      </c>
      <c r="D164" s="7">
        <v>0</v>
      </c>
      <c r="E164" s="7">
        <v>0</v>
      </c>
      <c r="F164" s="7">
        <v>0</v>
      </c>
      <c r="G164" s="7">
        <v>0</v>
      </c>
      <c r="H164" s="7">
        <v>0</v>
      </c>
      <c r="I164" s="7">
        <v>0</v>
      </c>
      <c r="J164" s="7">
        <v>0</v>
      </c>
      <c r="K164" s="7">
        <v>0</v>
      </c>
      <c r="L164" s="7">
        <v>0</v>
      </c>
      <c r="M164" s="7">
        <v>0</v>
      </c>
      <c r="N164" s="7">
        <v>0</v>
      </c>
      <c r="O164" s="7">
        <v>0</v>
      </c>
      <c r="P164" s="7">
        <v>0</v>
      </c>
      <c r="Q164" s="7">
        <v>0</v>
      </c>
      <c r="R164" s="7">
        <v>0</v>
      </c>
      <c r="S164" s="7">
        <v>0</v>
      </c>
      <c r="T164" s="7">
        <v>0</v>
      </c>
      <c r="U164" s="7">
        <v>0</v>
      </c>
      <c r="V164" s="7">
        <v>0</v>
      </c>
      <c r="W164" s="7">
        <v>0</v>
      </c>
      <c r="X164" s="7">
        <v>0</v>
      </c>
      <c r="Y164" s="7">
        <v>0</v>
      </c>
      <c r="Z164" s="7">
        <v>0</v>
      </c>
      <c r="AA164" s="7">
        <v>0</v>
      </c>
      <c r="AB164" s="7">
        <v>0</v>
      </c>
      <c r="AC164" s="7">
        <v>0.134401247046396</v>
      </c>
      <c r="AD164" s="7">
        <v>9.0476021050333144E-2</v>
      </c>
      <c r="AE164" s="7">
        <v>0.12037877524995477</v>
      </c>
      <c r="AF164" s="7">
        <v>9.5547288215998116E-2</v>
      </c>
      <c r="AG164" s="7">
        <v>0.13494535141922825</v>
      </c>
      <c r="AH164" s="7">
        <v>0.13011322086843369</v>
      </c>
      <c r="AI164" s="7">
        <v>0.27192859637733369</v>
      </c>
      <c r="AJ164" s="7">
        <v>0.22635776334591862</v>
      </c>
      <c r="AK164" s="7">
        <v>0.30780268416165546</v>
      </c>
      <c r="AL164" s="7">
        <v>0.16075277672408261</v>
      </c>
      <c r="AM164" s="7">
        <v>0</v>
      </c>
      <c r="AN164" s="7">
        <v>0</v>
      </c>
      <c r="AO164" s="7">
        <v>0</v>
      </c>
      <c r="AP164" s="7">
        <v>0</v>
      </c>
      <c r="AQ164" s="7">
        <v>0</v>
      </c>
      <c r="AR164" s="7">
        <v>0</v>
      </c>
      <c r="AS164" s="7">
        <v>0</v>
      </c>
      <c r="AT164" s="7">
        <v>0</v>
      </c>
      <c r="AU164" s="7">
        <v>0</v>
      </c>
      <c r="AV164" s="7">
        <v>0</v>
      </c>
      <c r="AW164" s="7">
        <v>0</v>
      </c>
      <c r="AX164" s="7">
        <v>0</v>
      </c>
      <c r="AY164" s="7">
        <v>0</v>
      </c>
      <c r="AZ164" s="7">
        <v>0</v>
      </c>
      <c r="BA164" s="7">
        <v>0</v>
      </c>
      <c r="BB164" s="7">
        <v>0</v>
      </c>
    </row>
    <row r="165" spans="1:54" x14ac:dyDescent="0.25">
      <c r="A165" s="7">
        <v>0</v>
      </c>
      <c r="B165" s="7">
        <v>0</v>
      </c>
      <c r="C165" s="7">
        <v>0</v>
      </c>
      <c r="D165" s="7">
        <v>0</v>
      </c>
      <c r="E165" s="7">
        <v>0</v>
      </c>
      <c r="F165" s="7">
        <v>0</v>
      </c>
      <c r="G165" s="7">
        <v>0</v>
      </c>
      <c r="H165" s="7">
        <v>0</v>
      </c>
      <c r="I165" s="7">
        <v>0</v>
      </c>
      <c r="J165" s="7">
        <v>0</v>
      </c>
      <c r="K165" s="7">
        <v>0</v>
      </c>
      <c r="L165" s="7">
        <v>0</v>
      </c>
      <c r="M165" s="7">
        <v>0</v>
      </c>
      <c r="N165" s="7">
        <v>0</v>
      </c>
      <c r="O165" s="7">
        <v>0</v>
      </c>
      <c r="P165" s="7">
        <v>0</v>
      </c>
      <c r="Q165" s="7">
        <v>0</v>
      </c>
      <c r="R165" s="7">
        <v>0</v>
      </c>
      <c r="S165" s="7">
        <v>0</v>
      </c>
      <c r="T165" s="7">
        <v>0</v>
      </c>
      <c r="U165" s="7">
        <v>0</v>
      </c>
      <c r="V165" s="7">
        <v>0</v>
      </c>
      <c r="W165" s="7">
        <v>0</v>
      </c>
      <c r="X165" s="7">
        <v>0</v>
      </c>
      <c r="Y165" s="7">
        <v>0</v>
      </c>
      <c r="Z165" s="7">
        <v>0</v>
      </c>
      <c r="AA165" s="7">
        <v>0</v>
      </c>
      <c r="AB165" s="7">
        <v>0</v>
      </c>
      <c r="AC165" s="7">
        <v>0.14199640800468738</v>
      </c>
      <c r="AD165" s="7">
        <v>8.9086215796856716E-2</v>
      </c>
      <c r="AE165" s="7">
        <v>0.11611098177203405</v>
      </c>
      <c r="AF165" s="7">
        <v>9.8256050612190005E-2</v>
      </c>
      <c r="AG165" s="7">
        <v>8.9086215796856716E-2</v>
      </c>
      <c r="AH165" s="7">
        <v>9.8256050612190005E-2</v>
      </c>
      <c r="AI165" s="7">
        <v>0.25665733312622807</v>
      </c>
      <c r="AJ165" s="7">
        <v>0.1765236749375958</v>
      </c>
      <c r="AK165" s="7">
        <v>0.30297847528355382</v>
      </c>
      <c r="AL165" s="7">
        <v>0.14296386714501463</v>
      </c>
      <c r="AM165" s="7">
        <v>0</v>
      </c>
      <c r="AN165" s="7">
        <v>0</v>
      </c>
      <c r="AO165" s="7">
        <v>0</v>
      </c>
      <c r="AP165" s="7">
        <v>0</v>
      </c>
      <c r="AQ165" s="7">
        <v>0</v>
      </c>
      <c r="AR165" s="7">
        <v>0</v>
      </c>
      <c r="AS165" s="7">
        <v>0</v>
      </c>
      <c r="AT165" s="7">
        <v>0</v>
      </c>
      <c r="AU165" s="7">
        <v>0</v>
      </c>
      <c r="AV165" s="7">
        <v>0</v>
      </c>
      <c r="AW165" s="7">
        <v>0</v>
      </c>
      <c r="AX165" s="7">
        <v>0</v>
      </c>
      <c r="AY165" s="7">
        <v>0</v>
      </c>
      <c r="AZ165" s="7">
        <v>0</v>
      </c>
      <c r="BA165" s="7">
        <v>0</v>
      </c>
      <c r="BB165" s="7">
        <v>0</v>
      </c>
    </row>
    <row r="166" spans="1:54" x14ac:dyDescent="0.25">
      <c r="A166" s="7">
        <v>0</v>
      </c>
      <c r="B166" s="7">
        <v>0</v>
      </c>
      <c r="C166" s="7">
        <v>0</v>
      </c>
      <c r="D166" s="7">
        <v>0</v>
      </c>
      <c r="E166" s="7">
        <v>0</v>
      </c>
      <c r="F166" s="7">
        <v>0</v>
      </c>
      <c r="G166" s="7">
        <v>0</v>
      </c>
      <c r="H166" s="7">
        <v>0</v>
      </c>
      <c r="I166" s="7">
        <v>0</v>
      </c>
      <c r="J166" s="7">
        <v>0</v>
      </c>
      <c r="K166" s="7">
        <v>0</v>
      </c>
      <c r="L166" s="7">
        <v>0</v>
      </c>
      <c r="M166" s="7">
        <v>0</v>
      </c>
      <c r="N166" s="7">
        <v>0</v>
      </c>
      <c r="O166" s="7">
        <v>0</v>
      </c>
      <c r="P166" s="7">
        <v>0</v>
      </c>
      <c r="Q166" s="7">
        <v>0</v>
      </c>
      <c r="R166" s="7">
        <v>0</v>
      </c>
      <c r="S166" s="7">
        <v>0</v>
      </c>
      <c r="T166" s="7">
        <v>0</v>
      </c>
      <c r="U166" s="7">
        <v>0</v>
      </c>
      <c r="V166" s="7">
        <v>0</v>
      </c>
      <c r="W166" s="7">
        <v>0</v>
      </c>
      <c r="X166" s="7">
        <v>0</v>
      </c>
      <c r="Y166" s="7">
        <v>0</v>
      </c>
      <c r="Z166" s="7">
        <v>0</v>
      </c>
      <c r="AA166" s="7">
        <v>0</v>
      </c>
      <c r="AB166" s="7">
        <v>0</v>
      </c>
      <c r="AC166" s="7">
        <v>6.8385931900380892E-2</v>
      </c>
      <c r="AD166" s="7">
        <v>6.8385931900380892E-2</v>
      </c>
      <c r="AE166" s="7">
        <v>0.10965614775948962</v>
      </c>
      <c r="AF166" s="7">
        <v>8.2764942610837999E-2</v>
      </c>
      <c r="AG166" s="7">
        <v>0.12248703892795709</v>
      </c>
      <c r="AH166" s="7">
        <v>0.12248703892795709</v>
      </c>
      <c r="AI166" s="7">
        <v>0.23351969426102981</v>
      </c>
      <c r="AJ166" s="7">
        <v>0.20058711171812482</v>
      </c>
      <c r="AK166" s="7">
        <v>0.25503339244107659</v>
      </c>
      <c r="AL166" s="7">
        <v>0.13133750953479129</v>
      </c>
      <c r="AM166" s="7">
        <v>0</v>
      </c>
      <c r="AN166" s="7">
        <v>0</v>
      </c>
      <c r="AO166" s="7">
        <v>0</v>
      </c>
      <c r="AP166" s="7">
        <v>0</v>
      </c>
      <c r="AQ166" s="7">
        <v>0</v>
      </c>
      <c r="AR166" s="7">
        <v>0</v>
      </c>
      <c r="AS166" s="7">
        <v>0</v>
      </c>
      <c r="AT166" s="7">
        <v>0</v>
      </c>
      <c r="AU166" s="7">
        <v>0</v>
      </c>
      <c r="AV166" s="7">
        <v>0</v>
      </c>
      <c r="AW166" s="7">
        <v>0</v>
      </c>
      <c r="AX166" s="7">
        <v>0</v>
      </c>
      <c r="AY166" s="7">
        <v>0</v>
      </c>
      <c r="AZ166" s="7">
        <v>0</v>
      </c>
      <c r="BA166" s="7">
        <v>0</v>
      </c>
      <c r="BB166" s="7">
        <v>0</v>
      </c>
    </row>
    <row r="167" spans="1:54" x14ac:dyDescent="0.25">
      <c r="A167" s="7">
        <v>0</v>
      </c>
      <c r="B167" s="7">
        <v>0</v>
      </c>
      <c r="C167" s="7">
        <v>0</v>
      </c>
      <c r="D167" s="7">
        <v>0</v>
      </c>
      <c r="E167" s="7">
        <v>0</v>
      </c>
      <c r="F167" s="7">
        <v>0</v>
      </c>
      <c r="G167" s="7">
        <v>0</v>
      </c>
      <c r="H167" s="7">
        <v>0</v>
      </c>
      <c r="I167" s="7">
        <v>0</v>
      </c>
      <c r="J167" s="7">
        <v>0</v>
      </c>
      <c r="K167" s="7">
        <v>0</v>
      </c>
      <c r="L167" s="7">
        <v>0</v>
      </c>
      <c r="M167" s="7">
        <v>0</v>
      </c>
      <c r="N167" s="7">
        <v>0</v>
      </c>
      <c r="O167" s="7">
        <v>0</v>
      </c>
      <c r="P167" s="7">
        <v>0</v>
      </c>
      <c r="Q167" s="7">
        <v>0</v>
      </c>
      <c r="R167" s="7">
        <v>0</v>
      </c>
      <c r="S167" s="7">
        <v>0</v>
      </c>
      <c r="T167" s="7">
        <v>0</v>
      </c>
      <c r="U167" s="7">
        <v>0</v>
      </c>
      <c r="V167" s="7">
        <v>0</v>
      </c>
      <c r="W167" s="7">
        <v>0</v>
      </c>
      <c r="X167" s="7">
        <v>0</v>
      </c>
      <c r="Y167" s="7">
        <v>0</v>
      </c>
      <c r="Z167" s="7">
        <v>0</v>
      </c>
      <c r="AA167" s="7">
        <v>0</v>
      </c>
      <c r="AB167" s="7">
        <v>0</v>
      </c>
      <c r="AC167" s="7">
        <v>0</v>
      </c>
      <c r="AD167" s="7">
        <v>0</v>
      </c>
      <c r="AE167" s="7">
        <v>0</v>
      </c>
      <c r="AF167" s="7">
        <v>0</v>
      </c>
      <c r="AG167" s="7">
        <v>0</v>
      </c>
      <c r="AH167" s="7">
        <v>0</v>
      </c>
      <c r="AI167" s="7">
        <v>0.1119368573416144</v>
      </c>
      <c r="AJ167" s="7">
        <v>9.5763136565366502E-2</v>
      </c>
      <c r="AK167" s="7">
        <v>0.16470775610696564</v>
      </c>
      <c r="AL167" s="7">
        <v>5.8950765748569167E-2</v>
      </c>
      <c r="AM167" s="7">
        <v>9.0421693332077058E-2</v>
      </c>
      <c r="AN167" s="7">
        <v>7.1198249030049898E-2</v>
      </c>
      <c r="AO167" s="7">
        <v>0.22733774153973796</v>
      </c>
      <c r="AP167" s="7">
        <v>0.20237359043120784</v>
      </c>
      <c r="AQ167" s="7">
        <v>0.26972842192252644</v>
      </c>
      <c r="AR167" s="7">
        <v>0.25035770617839281</v>
      </c>
      <c r="AS167" s="7">
        <v>0</v>
      </c>
      <c r="AT167" s="7">
        <v>0</v>
      </c>
      <c r="AU167" s="7">
        <v>0</v>
      </c>
      <c r="AV167" s="7">
        <v>0</v>
      </c>
      <c r="AW167" s="7">
        <v>0</v>
      </c>
      <c r="AX167" s="7">
        <v>0</v>
      </c>
      <c r="AY167" s="7">
        <v>0</v>
      </c>
      <c r="AZ167" s="7">
        <v>0</v>
      </c>
      <c r="BA167" s="7">
        <v>0</v>
      </c>
      <c r="BB167" s="7">
        <v>0</v>
      </c>
    </row>
    <row r="168" spans="1:54" x14ac:dyDescent="0.25">
      <c r="A168" s="7">
        <v>0</v>
      </c>
      <c r="B168" s="7">
        <v>0</v>
      </c>
      <c r="C168" s="7">
        <v>0</v>
      </c>
      <c r="D168" s="7">
        <v>0</v>
      </c>
      <c r="E168" s="7">
        <v>0</v>
      </c>
      <c r="F168" s="7">
        <v>0</v>
      </c>
      <c r="G168" s="7">
        <v>0</v>
      </c>
      <c r="H168" s="7">
        <v>0</v>
      </c>
      <c r="I168" s="7">
        <v>0</v>
      </c>
      <c r="J168" s="7">
        <v>0</v>
      </c>
      <c r="K168" s="7">
        <v>0</v>
      </c>
      <c r="L168" s="7">
        <v>0</v>
      </c>
      <c r="M168" s="7">
        <v>0</v>
      </c>
      <c r="N168" s="7">
        <v>0</v>
      </c>
      <c r="O168" s="7">
        <v>0</v>
      </c>
      <c r="P168" s="7">
        <v>0</v>
      </c>
      <c r="Q168" s="7">
        <v>0</v>
      </c>
      <c r="R168" s="7">
        <v>0</v>
      </c>
      <c r="S168" s="7">
        <v>0</v>
      </c>
      <c r="T168" s="7">
        <v>0</v>
      </c>
      <c r="U168" s="7">
        <v>0</v>
      </c>
      <c r="V168" s="7">
        <v>0</v>
      </c>
      <c r="W168" s="7">
        <v>0</v>
      </c>
      <c r="X168" s="7">
        <v>0</v>
      </c>
      <c r="Y168" s="7">
        <v>0</v>
      </c>
      <c r="Z168" s="7">
        <v>0</v>
      </c>
      <c r="AA168" s="7">
        <v>0</v>
      </c>
      <c r="AB168" s="7">
        <v>0</v>
      </c>
      <c r="AC168" s="7">
        <v>0</v>
      </c>
      <c r="AD168" s="7">
        <v>0</v>
      </c>
      <c r="AE168" s="7">
        <v>0</v>
      </c>
      <c r="AF168" s="7">
        <v>0</v>
      </c>
      <c r="AG168" s="7">
        <v>0</v>
      </c>
      <c r="AH168" s="7">
        <v>0</v>
      </c>
      <c r="AI168" s="7">
        <v>7.8261897398150704E-2</v>
      </c>
      <c r="AJ168" s="7">
        <v>8.2705781107745069E-2</v>
      </c>
      <c r="AK168" s="7">
        <v>0.12666485849797371</v>
      </c>
      <c r="AL168" s="7">
        <v>4.3192632889775429E-2</v>
      </c>
      <c r="AM168" s="7">
        <v>6.654617483412506E-2</v>
      </c>
      <c r="AN168" s="7">
        <v>7.3130766075813702E-2</v>
      </c>
      <c r="AO168" s="7">
        <v>0.18384169249606264</v>
      </c>
      <c r="AP168" s="7">
        <v>0.16481148346575902</v>
      </c>
      <c r="AQ168" s="7">
        <v>0.21007973803795443</v>
      </c>
      <c r="AR168" s="7">
        <v>0.19940462225349909</v>
      </c>
      <c r="AS168" s="7">
        <v>0</v>
      </c>
      <c r="AT168" s="7">
        <v>0</v>
      </c>
      <c r="AU168" s="7">
        <v>0</v>
      </c>
      <c r="AV168" s="7">
        <v>0</v>
      </c>
      <c r="AW168" s="7">
        <v>0</v>
      </c>
      <c r="AX168" s="7">
        <v>0</v>
      </c>
      <c r="AY168" s="7">
        <v>0</v>
      </c>
      <c r="AZ168" s="7">
        <v>0</v>
      </c>
      <c r="BA168" s="7">
        <v>0</v>
      </c>
      <c r="BB168" s="7">
        <v>0</v>
      </c>
    </row>
    <row r="169" spans="1:54" x14ac:dyDescent="0.25">
      <c r="A169" s="7">
        <v>0</v>
      </c>
      <c r="B169" s="7">
        <v>0</v>
      </c>
      <c r="C169" s="7">
        <v>0</v>
      </c>
      <c r="D169" s="7">
        <v>0</v>
      </c>
      <c r="E169" s="7">
        <v>0</v>
      </c>
      <c r="F169" s="7">
        <v>0</v>
      </c>
      <c r="G169" s="7">
        <v>0</v>
      </c>
      <c r="H169" s="7">
        <v>0</v>
      </c>
      <c r="I169" s="7">
        <v>0</v>
      </c>
      <c r="J169" s="7">
        <v>0</v>
      </c>
      <c r="K169" s="7">
        <v>0</v>
      </c>
      <c r="L169" s="7">
        <v>0</v>
      </c>
      <c r="M169" s="7">
        <v>0</v>
      </c>
      <c r="N169" s="7">
        <v>0</v>
      </c>
      <c r="O169" s="7">
        <v>0</v>
      </c>
      <c r="P169" s="7">
        <v>0</v>
      </c>
      <c r="Q169" s="7">
        <v>0</v>
      </c>
      <c r="R169" s="7">
        <v>0</v>
      </c>
      <c r="S169" s="7">
        <v>0</v>
      </c>
      <c r="T169" s="7">
        <v>0</v>
      </c>
      <c r="U169" s="7">
        <v>0</v>
      </c>
      <c r="V169" s="7">
        <v>0</v>
      </c>
      <c r="W169" s="7">
        <v>0</v>
      </c>
      <c r="X169" s="7">
        <v>0</v>
      </c>
      <c r="Y169" s="7">
        <v>0</v>
      </c>
      <c r="Z169" s="7">
        <v>0</v>
      </c>
      <c r="AA169" s="7">
        <v>0</v>
      </c>
      <c r="AB169" s="7">
        <v>0</v>
      </c>
      <c r="AC169" s="7">
        <v>0</v>
      </c>
      <c r="AD169" s="7">
        <v>0</v>
      </c>
      <c r="AE169" s="7">
        <v>0</v>
      </c>
      <c r="AF169" s="7">
        <v>0</v>
      </c>
      <c r="AG169" s="7">
        <v>0</v>
      </c>
      <c r="AH169" s="7">
        <v>0</v>
      </c>
      <c r="AI169" s="7">
        <v>0.10185889267720272</v>
      </c>
      <c r="AJ169" s="7">
        <v>7.5462905707434191E-2</v>
      </c>
      <c r="AK169" s="7">
        <v>0.13355929996531546</v>
      </c>
      <c r="AL169" s="7">
        <v>7.9573731131167835E-2</v>
      </c>
      <c r="AM169" s="7">
        <v>6.6851862129126194E-2</v>
      </c>
      <c r="AN169" s="7">
        <v>7.5391893063942672E-2</v>
      </c>
      <c r="AO169" s="7">
        <v>0.16911741308813633</v>
      </c>
      <c r="AP169" s="7">
        <v>0.15719457938324966</v>
      </c>
      <c r="AQ169" s="7">
        <v>0.21819527227809066</v>
      </c>
      <c r="AR169" s="7">
        <v>0.22208568515822469</v>
      </c>
      <c r="AS169" s="7">
        <v>0</v>
      </c>
      <c r="AT169" s="7">
        <v>0</v>
      </c>
      <c r="AU169" s="7">
        <v>0</v>
      </c>
      <c r="AV169" s="7">
        <v>0</v>
      </c>
      <c r="AW169" s="7">
        <v>0</v>
      </c>
      <c r="AX169" s="7">
        <v>0</v>
      </c>
      <c r="AY169" s="7">
        <v>0</v>
      </c>
      <c r="AZ169" s="7">
        <v>0</v>
      </c>
      <c r="BA169" s="7">
        <v>0</v>
      </c>
      <c r="BB169" s="7">
        <v>0</v>
      </c>
    </row>
    <row r="170" spans="1:54" x14ac:dyDescent="0.25">
      <c r="A170" s="7">
        <v>0</v>
      </c>
      <c r="B170" s="7">
        <v>0</v>
      </c>
      <c r="C170" s="7">
        <v>0</v>
      </c>
      <c r="D170" s="7">
        <v>0</v>
      </c>
      <c r="E170" s="7">
        <v>0</v>
      </c>
      <c r="F170" s="7">
        <v>0</v>
      </c>
      <c r="G170" s="7">
        <v>0</v>
      </c>
      <c r="H170" s="7">
        <v>0</v>
      </c>
      <c r="I170" s="7">
        <v>0</v>
      </c>
      <c r="J170" s="7">
        <v>0</v>
      </c>
      <c r="K170" s="7">
        <v>0</v>
      </c>
      <c r="L170" s="7">
        <v>0</v>
      </c>
      <c r="M170" s="7">
        <v>0</v>
      </c>
      <c r="N170" s="7">
        <v>0</v>
      </c>
      <c r="O170" s="7">
        <v>0</v>
      </c>
      <c r="P170" s="7">
        <v>0</v>
      </c>
      <c r="Q170" s="7">
        <v>0</v>
      </c>
      <c r="R170" s="7">
        <v>0</v>
      </c>
      <c r="S170" s="7">
        <v>0</v>
      </c>
      <c r="T170" s="7">
        <v>0</v>
      </c>
      <c r="U170" s="7">
        <v>0</v>
      </c>
      <c r="V170" s="7">
        <v>0</v>
      </c>
      <c r="W170" s="7">
        <v>0</v>
      </c>
      <c r="X170" s="7">
        <v>0</v>
      </c>
      <c r="Y170" s="7">
        <v>0</v>
      </c>
      <c r="Z170" s="7">
        <v>0</v>
      </c>
      <c r="AA170" s="7">
        <v>0</v>
      </c>
      <c r="AB170" s="7">
        <v>0</v>
      </c>
      <c r="AC170" s="7">
        <v>0</v>
      </c>
      <c r="AD170" s="7">
        <v>0</v>
      </c>
      <c r="AE170" s="7">
        <v>0</v>
      </c>
      <c r="AF170" s="7">
        <v>0</v>
      </c>
      <c r="AG170" s="7">
        <v>0</v>
      </c>
      <c r="AH170" s="7">
        <v>0</v>
      </c>
      <c r="AI170" s="7">
        <v>0.12280418190463283</v>
      </c>
      <c r="AJ170" s="7">
        <v>9.1965929055242923E-2</v>
      </c>
      <c r="AK170" s="7">
        <v>0.17483726011445921</v>
      </c>
      <c r="AL170" s="7">
        <v>4.6865472719767431E-2</v>
      </c>
      <c r="AM170" s="7">
        <v>6.9283884746478175E-2</v>
      </c>
      <c r="AN170" s="7">
        <v>6.9283884746478175E-2</v>
      </c>
      <c r="AO170" s="7">
        <v>0.14820230762132502</v>
      </c>
      <c r="AP170" s="7">
        <v>0.17080315427587478</v>
      </c>
      <c r="AQ170" s="7">
        <v>0.18940404501105479</v>
      </c>
      <c r="AR170" s="7">
        <v>0.22608952799917015</v>
      </c>
      <c r="AS170" s="7">
        <v>0</v>
      </c>
      <c r="AT170" s="7">
        <v>0</v>
      </c>
      <c r="AU170" s="7">
        <v>0</v>
      </c>
      <c r="AV170" s="7">
        <v>0</v>
      </c>
      <c r="AW170" s="7">
        <v>0</v>
      </c>
      <c r="AX170" s="7">
        <v>0</v>
      </c>
      <c r="AY170" s="7">
        <v>0</v>
      </c>
      <c r="AZ170" s="7">
        <v>0</v>
      </c>
      <c r="BA170" s="7">
        <v>0</v>
      </c>
      <c r="BB170" s="7">
        <v>0</v>
      </c>
    </row>
    <row r="171" spans="1:54" x14ac:dyDescent="0.25">
      <c r="A171" s="7">
        <v>0</v>
      </c>
      <c r="B171" s="7">
        <v>0</v>
      </c>
      <c r="C171" s="7">
        <v>0</v>
      </c>
      <c r="D171" s="7">
        <v>0</v>
      </c>
      <c r="E171" s="7">
        <v>0</v>
      </c>
      <c r="F171" s="7">
        <v>0</v>
      </c>
      <c r="G171" s="7">
        <v>0</v>
      </c>
      <c r="H171" s="7">
        <v>0</v>
      </c>
      <c r="I171" s="7">
        <v>0</v>
      </c>
      <c r="J171" s="7">
        <v>0</v>
      </c>
      <c r="K171" s="7">
        <v>0</v>
      </c>
      <c r="L171" s="7">
        <v>0</v>
      </c>
      <c r="M171" s="7">
        <v>0</v>
      </c>
      <c r="N171" s="7">
        <v>0</v>
      </c>
      <c r="O171" s="7">
        <v>0</v>
      </c>
      <c r="P171" s="7">
        <v>0</v>
      </c>
      <c r="Q171" s="7">
        <v>0</v>
      </c>
      <c r="R171" s="7">
        <v>0</v>
      </c>
      <c r="S171" s="7">
        <v>0</v>
      </c>
      <c r="T171" s="7">
        <v>0</v>
      </c>
      <c r="U171" s="7">
        <v>0</v>
      </c>
      <c r="V171" s="7">
        <v>0</v>
      </c>
      <c r="W171" s="7">
        <v>0</v>
      </c>
      <c r="X171" s="7">
        <v>0</v>
      </c>
      <c r="Y171" s="7">
        <v>0</v>
      </c>
      <c r="Z171" s="7">
        <v>0</v>
      </c>
      <c r="AA171" s="7">
        <v>0</v>
      </c>
      <c r="AB171" s="7">
        <v>0</v>
      </c>
      <c r="AC171" s="7">
        <v>0</v>
      </c>
      <c r="AD171" s="7">
        <v>0</v>
      </c>
      <c r="AE171" s="7">
        <v>0</v>
      </c>
      <c r="AF171" s="7">
        <v>0</v>
      </c>
      <c r="AG171" s="7">
        <v>0</v>
      </c>
      <c r="AH171" s="7">
        <v>0</v>
      </c>
      <c r="AI171" s="7">
        <v>0.14834044083673015</v>
      </c>
      <c r="AJ171" s="7">
        <v>0.12721708859163106</v>
      </c>
      <c r="AK171" s="7">
        <v>0.16902350257064103</v>
      </c>
      <c r="AL171" s="7">
        <v>0.12005661089478648</v>
      </c>
      <c r="AM171" s="7">
        <v>0.11479875542516793</v>
      </c>
      <c r="AN171" s="7">
        <v>0.1073632296089474</v>
      </c>
      <c r="AO171" s="7">
        <v>0.17888664694465306</v>
      </c>
      <c r="AP171" s="7">
        <v>0.19263313638051627</v>
      </c>
      <c r="AQ171" s="7">
        <v>0.26616346929435464</v>
      </c>
      <c r="AR171" s="7">
        <v>0.25960006803565472</v>
      </c>
      <c r="AS171" s="7">
        <v>0</v>
      </c>
      <c r="AT171" s="7">
        <v>0</v>
      </c>
      <c r="AU171" s="7">
        <v>0</v>
      </c>
      <c r="AV171" s="7">
        <v>0</v>
      </c>
      <c r="AW171" s="7">
        <v>0</v>
      </c>
      <c r="AX171" s="7">
        <v>0</v>
      </c>
      <c r="AY171" s="7">
        <v>0</v>
      </c>
      <c r="AZ171" s="7">
        <v>0</v>
      </c>
      <c r="BA171" s="7">
        <v>0</v>
      </c>
      <c r="BB171" s="7">
        <v>0</v>
      </c>
    </row>
    <row r="172" spans="1:54" x14ac:dyDescent="0.25">
      <c r="A172" s="7">
        <v>0</v>
      </c>
      <c r="B172" s="7">
        <v>0</v>
      </c>
      <c r="C172" s="7">
        <v>0</v>
      </c>
      <c r="D172" s="7">
        <v>0</v>
      </c>
      <c r="E172" s="7">
        <v>0</v>
      </c>
      <c r="F172" s="7">
        <v>0</v>
      </c>
      <c r="G172" s="7">
        <v>0</v>
      </c>
      <c r="H172" s="7">
        <v>0</v>
      </c>
      <c r="I172" s="7">
        <v>0</v>
      </c>
      <c r="J172" s="7">
        <v>0</v>
      </c>
      <c r="K172" s="7">
        <v>0</v>
      </c>
      <c r="L172" s="7">
        <v>0</v>
      </c>
      <c r="M172" s="7">
        <v>0</v>
      </c>
      <c r="N172" s="7">
        <v>0</v>
      </c>
      <c r="O172" s="7">
        <v>0</v>
      </c>
      <c r="P172" s="7">
        <v>0</v>
      </c>
      <c r="Q172" s="7">
        <v>0</v>
      </c>
      <c r="R172" s="7">
        <v>0</v>
      </c>
      <c r="S172" s="7">
        <v>0</v>
      </c>
      <c r="T172" s="7">
        <v>0</v>
      </c>
      <c r="U172" s="7">
        <v>0</v>
      </c>
      <c r="V172" s="7">
        <v>0</v>
      </c>
      <c r="W172" s="7">
        <v>0</v>
      </c>
      <c r="X172" s="7">
        <v>0</v>
      </c>
      <c r="Y172" s="7">
        <v>0</v>
      </c>
      <c r="Z172" s="7">
        <v>0</v>
      </c>
      <c r="AA172" s="7">
        <v>0</v>
      </c>
      <c r="AB172" s="7">
        <v>0</v>
      </c>
      <c r="AC172" s="7">
        <v>0</v>
      </c>
      <c r="AD172" s="7">
        <v>0</v>
      </c>
      <c r="AE172" s="7">
        <v>0</v>
      </c>
      <c r="AF172" s="7">
        <v>0</v>
      </c>
      <c r="AG172" s="7">
        <v>0</v>
      </c>
      <c r="AH172" s="7">
        <v>0</v>
      </c>
      <c r="AI172" s="7">
        <v>0.14201161442137367</v>
      </c>
      <c r="AJ172" s="7">
        <v>6.5891896992432808E-2</v>
      </c>
      <c r="AK172" s="7">
        <v>0.16516191651290701</v>
      </c>
      <c r="AL172" s="7">
        <v>9.2954710549394304E-2</v>
      </c>
      <c r="AM172" s="7">
        <v>0.11913771386223915</v>
      </c>
      <c r="AN172" s="7">
        <v>0.11913771386223915</v>
      </c>
      <c r="AO172" s="7">
        <v>0.18940224781986603</v>
      </c>
      <c r="AP172" s="7">
        <v>0.16817809212048185</v>
      </c>
      <c r="AQ172" s="7">
        <v>0.25503339244107659</v>
      </c>
      <c r="AR172" s="7">
        <v>0.26567545857214325</v>
      </c>
      <c r="AS172" s="7">
        <v>0</v>
      </c>
      <c r="AT172" s="7">
        <v>0</v>
      </c>
      <c r="AU172" s="7">
        <v>0</v>
      </c>
      <c r="AV172" s="7">
        <v>0</v>
      </c>
      <c r="AW172" s="7">
        <v>0</v>
      </c>
      <c r="AX172" s="7">
        <v>0</v>
      </c>
      <c r="AY172" s="7">
        <v>0</v>
      </c>
      <c r="AZ172" s="7">
        <v>0</v>
      </c>
      <c r="BA172" s="7">
        <v>0</v>
      </c>
      <c r="BB172" s="7">
        <v>0</v>
      </c>
    </row>
    <row r="173" spans="1:54" x14ac:dyDescent="0.25">
      <c r="A173" s="7">
        <v>0</v>
      </c>
      <c r="B173" s="7">
        <v>0</v>
      </c>
      <c r="C173" s="7">
        <v>0</v>
      </c>
      <c r="D173" s="7">
        <v>0</v>
      </c>
      <c r="E173" s="7">
        <v>0</v>
      </c>
      <c r="F173" s="7">
        <v>0</v>
      </c>
      <c r="G173" s="7">
        <v>0</v>
      </c>
      <c r="H173" s="7">
        <v>0</v>
      </c>
      <c r="I173" s="7">
        <v>0</v>
      </c>
      <c r="J173" s="7">
        <v>0</v>
      </c>
      <c r="K173" s="7">
        <v>0</v>
      </c>
      <c r="L173" s="7">
        <v>0</v>
      </c>
      <c r="M173" s="7">
        <v>0</v>
      </c>
      <c r="N173" s="7">
        <v>0</v>
      </c>
      <c r="O173" s="7">
        <v>0</v>
      </c>
      <c r="P173" s="7">
        <v>0</v>
      </c>
      <c r="Q173" s="7">
        <v>0</v>
      </c>
      <c r="R173" s="7">
        <v>0</v>
      </c>
      <c r="S173" s="7">
        <v>0</v>
      </c>
      <c r="T173" s="7">
        <v>0</v>
      </c>
      <c r="U173" s="7">
        <v>0</v>
      </c>
      <c r="V173" s="7">
        <v>0</v>
      </c>
      <c r="W173" s="7">
        <v>0</v>
      </c>
      <c r="X173" s="7">
        <v>0</v>
      </c>
      <c r="Y173" s="7">
        <v>0</v>
      </c>
      <c r="Z173" s="7">
        <v>0</v>
      </c>
      <c r="AA173" s="7">
        <v>0</v>
      </c>
      <c r="AB173" s="7">
        <v>0</v>
      </c>
      <c r="AC173" s="7">
        <v>0</v>
      </c>
      <c r="AD173" s="7">
        <v>0</v>
      </c>
      <c r="AE173" s="7">
        <v>0</v>
      </c>
      <c r="AF173" s="7">
        <v>0</v>
      </c>
      <c r="AG173" s="7">
        <v>0</v>
      </c>
      <c r="AH173" s="7">
        <v>0</v>
      </c>
      <c r="AI173" s="7">
        <v>0</v>
      </c>
      <c r="AJ173" s="7">
        <v>0</v>
      </c>
      <c r="AK173" s="7">
        <v>0</v>
      </c>
      <c r="AL173" s="7">
        <v>0</v>
      </c>
      <c r="AM173" s="7">
        <v>6.0023648867605695E-2</v>
      </c>
      <c r="AN173" s="7">
        <v>6.0023648867605695E-2</v>
      </c>
      <c r="AO173" s="7">
        <v>0.1296759982900475</v>
      </c>
      <c r="AP173" s="7">
        <v>0.12414405696091202</v>
      </c>
      <c r="AQ173" s="7">
        <v>0.14608802157569012</v>
      </c>
      <c r="AR173" s="7">
        <v>0.15689496268844727</v>
      </c>
      <c r="AS173" s="7">
        <v>0.1855504173185818</v>
      </c>
      <c r="AT173" s="7">
        <v>0.26894446144451356</v>
      </c>
      <c r="AU173" s="7">
        <v>0.20816385400139459</v>
      </c>
      <c r="AV173" s="7">
        <v>0.34935117550139294</v>
      </c>
      <c r="AW173" s="7">
        <v>0</v>
      </c>
      <c r="AX173" s="7">
        <v>0</v>
      </c>
      <c r="AY173" s="7">
        <v>0</v>
      </c>
      <c r="AZ173" s="7">
        <v>0</v>
      </c>
      <c r="BA173" s="7">
        <v>0</v>
      </c>
      <c r="BB173" s="7">
        <v>0</v>
      </c>
    </row>
    <row r="174" spans="1:54" x14ac:dyDescent="0.25">
      <c r="A174" s="7">
        <v>0</v>
      </c>
      <c r="B174" s="7">
        <v>0</v>
      </c>
      <c r="C174" s="7">
        <v>0</v>
      </c>
      <c r="D174" s="7">
        <v>0</v>
      </c>
      <c r="E174" s="7">
        <v>0</v>
      </c>
      <c r="F174" s="7">
        <v>0</v>
      </c>
      <c r="G174" s="7">
        <v>0</v>
      </c>
      <c r="H174" s="7">
        <v>0</v>
      </c>
      <c r="I174" s="7">
        <v>0</v>
      </c>
      <c r="J174" s="7">
        <v>0</v>
      </c>
      <c r="K174" s="7">
        <v>0</v>
      </c>
      <c r="L174" s="7">
        <v>0</v>
      </c>
      <c r="M174" s="7">
        <v>0</v>
      </c>
      <c r="N174" s="7">
        <v>0</v>
      </c>
      <c r="O174" s="7">
        <v>0</v>
      </c>
      <c r="P174" s="7">
        <v>0</v>
      </c>
      <c r="Q174" s="7">
        <v>0</v>
      </c>
      <c r="R174" s="7">
        <v>0</v>
      </c>
      <c r="S174" s="7">
        <v>0</v>
      </c>
      <c r="T174" s="7">
        <v>0</v>
      </c>
      <c r="U174" s="7">
        <v>0</v>
      </c>
      <c r="V174" s="7">
        <v>0</v>
      </c>
      <c r="W174" s="7">
        <v>0</v>
      </c>
      <c r="X174" s="7">
        <v>0</v>
      </c>
      <c r="Y174" s="7">
        <v>0</v>
      </c>
      <c r="Z174" s="7">
        <v>0</v>
      </c>
      <c r="AA174" s="7">
        <v>0</v>
      </c>
      <c r="AB174" s="7">
        <v>0</v>
      </c>
      <c r="AC174" s="7">
        <v>0</v>
      </c>
      <c r="AD174" s="7">
        <v>0</v>
      </c>
      <c r="AE174" s="7">
        <v>0</v>
      </c>
      <c r="AF174" s="7">
        <v>0</v>
      </c>
      <c r="AG174" s="7">
        <v>0</v>
      </c>
      <c r="AH174" s="7">
        <v>0</v>
      </c>
      <c r="AI174" s="7">
        <v>0</v>
      </c>
      <c r="AJ174" s="7">
        <v>0</v>
      </c>
      <c r="AK174" s="7">
        <v>0</v>
      </c>
      <c r="AL174" s="7">
        <v>0</v>
      </c>
      <c r="AM174" s="7">
        <v>6.8156439617052977E-2</v>
      </c>
      <c r="AN174" s="7">
        <v>6.5881486279552592E-2</v>
      </c>
      <c r="AO174" s="7">
        <v>0.15291180520988523</v>
      </c>
      <c r="AP174" s="7">
        <v>0.12741650356613543</v>
      </c>
      <c r="AQ174" s="7">
        <v>0.16343379309067196</v>
      </c>
      <c r="AR174" s="7">
        <v>0.17807953360791262</v>
      </c>
      <c r="AS174" s="7">
        <v>0.22331058406171023</v>
      </c>
      <c r="AT174" s="7">
        <v>0.21273894622902767</v>
      </c>
      <c r="AU174" s="7">
        <v>0.24225047743546702</v>
      </c>
      <c r="AV174" s="7">
        <v>0.33143092533467078</v>
      </c>
      <c r="AW174" s="7">
        <v>0</v>
      </c>
      <c r="AX174" s="7">
        <v>0</v>
      </c>
      <c r="AY174" s="7">
        <v>0</v>
      </c>
      <c r="AZ174" s="7">
        <v>0</v>
      </c>
      <c r="BA174" s="7">
        <v>0</v>
      </c>
      <c r="BB174" s="7">
        <v>0</v>
      </c>
    </row>
    <row r="175" spans="1:54" x14ac:dyDescent="0.25">
      <c r="A175" s="7">
        <v>0</v>
      </c>
      <c r="B175" s="7">
        <v>0</v>
      </c>
      <c r="C175" s="7">
        <v>0</v>
      </c>
      <c r="D175" s="7">
        <v>0</v>
      </c>
      <c r="E175" s="7">
        <v>0</v>
      </c>
      <c r="F175" s="7">
        <v>0</v>
      </c>
      <c r="G175" s="7">
        <v>0</v>
      </c>
      <c r="H175" s="7">
        <v>0</v>
      </c>
      <c r="I175" s="7">
        <v>0</v>
      </c>
      <c r="J175" s="7">
        <v>0</v>
      </c>
      <c r="K175" s="7">
        <v>0</v>
      </c>
      <c r="L175" s="7">
        <v>0</v>
      </c>
      <c r="M175" s="7">
        <v>0</v>
      </c>
      <c r="N175" s="7">
        <v>0</v>
      </c>
      <c r="O175" s="7">
        <v>0</v>
      </c>
      <c r="P175" s="7">
        <v>0</v>
      </c>
      <c r="Q175" s="7">
        <v>0</v>
      </c>
      <c r="R175" s="7">
        <v>0</v>
      </c>
      <c r="S175" s="7">
        <v>0</v>
      </c>
      <c r="T175" s="7">
        <v>0</v>
      </c>
      <c r="U175" s="7">
        <v>0</v>
      </c>
      <c r="V175" s="7">
        <v>0</v>
      </c>
      <c r="W175" s="7">
        <v>0</v>
      </c>
      <c r="X175" s="7">
        <v>0</v>
      </c>
      <c r="Y175" s="7">
        <v>0</v>
      </c>
      <c r="Z175" s="7">
        <v>0</v>
      </c>
      <c r="AA175" s="7">
        <v>0</v>
      </c>
      <c r="AB175" s="7">
        <v>0</v>
      </c>
      <c r="AC175" s="7">
        <v>0</v>
      </c>
      <c r="AD175" s="7">
        <v>0</v>
      </c>
      <c r="AE175" s="7">
        <v>0</v>
      </c>
      <c r="AF175" s="7">
        <v>0</v>
      </c>
      <c r="AG175" s="7">
        <v>0</v>
      </c>
      <c r="AH175" s="7">
        <v>0</v>
      </c>
      <c r="AI175" s="7">
        <v>0</v>
      </c>
      <c r="AJ175" s="7">
        <v>0</v>
      </c>
      <c r="AK175" s="7">
        <v>0</v>
      </c>
      <c r="AL175" s="7">
        <v>0</v>
      </c>
      <c r="AM175" s="7">
        <v>4.04445651982967E-2</v>
      </c>
      <c r="AN175" s="7">
        <v>5.7165926935389799E-2</v>
      </c>
      <c r="AO175" s="7">
        <v>0.12986255274258629</v>
      </c>
      <c r="AP175" s="7">
        <v>8.0227493308293485E-2</v>
      </c>
      <c r="AQ175" s="7">
        <v>0.12986255274258629</v>
      </c>
      <c r="AR175" s="7">
        <v>0.14343207405896297</v>
      </c>
      <c r="AS175" s="7">
        <v>0.1785547023234908</v>
      </c>
      <c r="AT175" s="7">
        <v>0.21122802810834318</v>
      </c>
      <c r="AU175" s="7">
        <v>0.24958745517970149</v>
      </c>
      <c r="AV175" s="7">
        <v>0.28098470751967453</v>
      </c>
      <c r="AW175" s="7">
        <v>0</v>
      </c>
      <c r="AX175" s="7">
        <v>0</v>
      </c>
      <c r="AY175" s="7">
        <v>0</v>
      </c>
      <c r="AZ175" s="7">
        <v>0</v>
      </c>
      <c r="BA175" s="7">
        <v>0</v>
      </c>
      <c r="BB175" s="7">
        <v>0</v>
      </c>
    </row>
    <row r="176" spans="1:54" x14ac:dyDescent="0.25">
      <c r="A176" s="7">
        <v>0</v>
      </c>
      <c r="B176" s="7">
        <v>0</v>
      </c>
      <c r="C176" s="7">
        <v>0</v>
      </c>
      <c r="D176" s="7">
        <v>0</v>
      </c>
      <c r="E176" s="7">
        <v>0</v>
      </c>
      <c r="F176" s="7">
        <v>0</v>
      </c>
      <c r="G176" s="7">
        <v>0</v>
      </c>
      <c r="H176" s="7">
        <v>0</v>
      </c>
      <c r="I176" s="7">
        <v>0</v>
      </c>
      <c r="J176" s="7">
        <v>0</v>
      </c>
      <c r="K176" s="7">
        <v>0</v>
      </c>
      <c r="L176" s="7">
        <v>0</v>
      </c>
      <c r="M176" s="7">
        <v>0</v>
      </c>
      <c r="N176" s="7">
        <v>0</v>
      </c>
      <c r="O176" s="7">
        <v>0</v>
      </c>
      <c r="P176" s="7">
        <v>0</v>
      </c>
      <c r="Q176" s="7">
        <v>0</v>
      </c>
      <c r="R176" s="7">
        <v>0</v>
      </c>
      <c r="S176" s="7">
        <v>0</v>
      </c>
      <c r="T176" s="7">
        <v>0</v>
      </c>
      <c r="U176" s="7">
        <v>0</v>
      </c>
      <c r="V176" s="7">
        <v>0</v>
      </c>
      <c r="W176" s="7">
        <v>0</v>
      </c>
      <c r="X176" s="7">
        <v>0</v>
      </c>
      <c r="Y176" s="7">
        <v>0</v>
      </c>
      <c r="Z176" s="7">
        <v>0</v>
      </c>
      <c r="AA176" s="7">
        <v>0</v>
      </c>
      <c r="AB176" s="7">
        <v>0</v>
      </c>
      <c r="AC176" s="7">
        <v>0</v>
      </c>
      <c r="AD176" s="7">
        <v>0</v>
      </c>
      <c r="AE176" s="7">
        <v>0</v>
      </c>
      <c r="AF176" s="7">
        <v>0</v>
      </c>
      <c r="AG176" s="7">
        <v>0</v>
      </c>
      <c r="AH176" s="7">
        <v>0</v>
      </c>
      <c r="AI176" s="7">
        <v>0</v>
      </c>
      <c r="AJ176" s="7">
        <v>0</v>
      </c>
      <c r="AK176" s="7">
        <v>0</v>
      </c>
      <c r="AL176" s="7">
        <v>0</v>
      </c>
      <c r="AM176" s="7">
        <v>6.7115760302292826E-2</v>
      </c>
      <c r="AN176" s="7">
        <v>8.1231932768393356E-2</v>
      </c>
      <c r="AO176" s="7">
        <v>9.467228070260203E-2</v>
      </c>
      <c r="AP176" s="7">
        <v>0.12134988653168377</v>
      </c>
      <c r="AQ176" s="7">
        <v>0.21553737065932643</v>
      </c>
      <c r="AR176" s="7">
        <v>0.19288104736082867</v>
      </c>
      <c r="AS176" s="7">
        <v>0.20615533810096154</v>
      </c>
      <c r="AT176" s="7">
        <v>0.27050185840821817</v>
      </c>
      <c r="AU176" s="7">
        <v>0.251055555885213</v>
      </c>
      <c r="AV176" s="7">
        <v>0.36840014032691437</v>
      </c>
      <c r="AW176" s="7">
        <v>0</v>
      </c>
      <c r="AX176" s="7">
        <v>0</v>
      </c>
      <c r="AY176" s="7">
        <v>0</v>
      </c>
      <c r="AZ176" s="7">
        <v>0</v>
      </c>
      <c r="BA176" s="7">
        <v>0</v>
      </c>
      <c r="BB176" s="7">
        <v>0</v>
      </c>
    </row>
    <row r="177" spans="1:54" x14ac:dyDescent="0.25">
      <c r="A177" s="7">
        <v>0</v>
      </c>
      <c r="B177" s="7">
        <v>0</v>
      </c>
      <c r="C177" s="7">
        <v>0</v>
      </c>
      <c r="D177" s="7">
        <v>0</v>
      </c>
      <c r="E177" s="7">
        <v>0</v>
      </c>
      <c r="F177" s="7">
        <v>0</v>
      </c>
      <c r="G177" s="7">
        <v>0</v>
      </c>
      <c r="H177" s="7">
        <v>0</v>
      </c>
      <c r="I177" s="7">
        <v>0</v>
      </c>
      <c r="J177" s="7">
        <v>0</v>
      </c>
      <c r="K177" s="7">
        <v>0</v>
      </c>
      <c r="L177" s="7">
        <v>0</v>
      </c>
      <c r="M177" s="7">
        <v>0</v>
      </c>
      <c r="N177" s="7">
        <v>0</v>
      </c>
      <c r="O177" s="7">
        <v>0</v>
      </c>
      <c r="P177" s="7">
        <v>0</v>
      </c>
      <c r="Q177" s="7">
        <v>0</v>
      </c>
      <c r="R177" s="7">
        <v>0</v>
      </c>
      <c r="S177" s="7">
        <v>0</v>
      </c>
      <c r="T177" s="7">
        <v>0</v>
      </c>
      <c r="U177" s="7">
        <v>0</v>
      </c>
      <c r="V177" s="7">
        <v>0</v>
      </c>
      <c r="W177" s="7">
        <v>0</v>
      </c>
      <c r="X177" s="7">
        <v>0</v>
      </c>
      <c r="Y177" s="7">
        <v>0</v>
      </c>
      <c r="Z177" s="7">
        <v>0</v>
      </c>
      <c r="AA177" s="7">
        <v>0</v>
      </c>
      <c r="AB177" s="7">
        <v>0</v>
      </c>
      <c r="AC177" s="7">
        <v>0</v>
      </c>
      <c r="AD177" s="7">
        <v>0</v>
      </c>
      <c r="AE177" s="7">
        <v>0</v>
      </c>
      <c r="AF177" s="7">
        <v>0</v>
      </c>
      <c r="AG177" s="7">
        <v>0</v>
      </c>
      <c r="AH177" s="7">
        <v>0</v>
      </c>
      <c r="AI177" s="7">
        <v>0</v>
      </c>
      <c r="AJ177" s="7">
        <v>0</v>
      </c>
      <c r="AK177" s="7">
        <v>0</v>
      </c>
      <c r="AL177" s="7">
        <v>0</v>
      </c>
      <c r="AM177" s="7">
        <v>0.14796756394584576</v>
      </c>
      <c r="AN177" s="7">
        <v>0.1874426511864733</v>
      </c>
      <c r="AO177" s="7">
        <v>0.22494015572315762</v>
      </c>
      <c r="AP177" s="7">
        <v>0.24314133151383954</v>
      </c>
      <c r="AQ177" s="7">
        <v>0.29606545582993027</v>
      </c>
      <c r="AR177" s="7">
        <v>0.27867345316237779</v>
      </c>
      <c r="AS177" s="7">
        <v>0.33021145964782006</v>
      </c>
      <c r="AT177" s="7">
        <v>0.34699810197717929</v>
      </c>
      <c r="AU177" s="7">
        <v>0.24314133151383954</v>
      </c>
      <c r="AV177" s="7">
        <v>0.36361119233771655</v>
      </c>
      <c r="AW177" s="7">
        <v>0</v>
      </c>
      <c r="AX177" s="7">
        <v>0</v>
      </c>
      <c r="AY177" s="7">
        <v>0</v>
      </c>
      <c r="AZ177" s="7">
        <v>0</v>
      </c>
      <c r="BA177" s="7">
        <v>0</v>
      </c>
      <c r="BB177" s="7">
        <v>0</v>
      </c>
    </row>
    <row r="178" spans="1:54" x14ac:dyDescent="0.25">
      <c r="A178" s="7">
        <v>0</v>
      </c>
      <c r="B178" s="7">
        <v>0</v>
      </c>
      <c r="C178" s="7">
        <v>0</v>
      </c>
      <c r="D178" s="7">
        <v>0</v>
      </c>
      <c r="E178" s="7">
        <v>0</v>
      </c>
      <c r="F178" s="7">
        <v>0</v>
      </c>
      <c r="G178" s="7">
        <v>0</v>
      </c>
      <c r="H178" s="7">
        <v>0</v>
      </c>
      <c r="I178" s="7">
        <v>0</v>
      </c>
      <c r="J178" s="7">
        <v>0</v>
      </c>
      <c r="K178" s="7">
        <v>0</v>
      </c>
      <c r="L178" s="7">
        <v>0</v>
      </c>
      <c r="M178" s="7">
        <v>0</v>
      </c>
      <c r="N178" s="7">
        <v>0</v>
      </c>
      <c r="O178" s="7">
        <v>0</v>
      </c>
      <c r="P178" s="7">
        <v>0</v>
      </c>
      <c r="Q178" s="7">
        <v>0</v>
      </c>
      <c r="R178" s="7">
        <v>0</v>
      </c>
      <c r="S178" s="7">
        <v>0</v>
      </c>
      <c r="T178" s="7">
        <v>0</v>
      </c>
      <c r="U178" s="7">
        <v>0</v>
      </c>
      <c r="V178" s="7">
        <v>0</v>
      </c>
      <c r="W178" s="7">
        <v>0</v>
      </c>
      <c r="X178" s="7">
        <v>0</v>
      </c>
      <c r="Y178" s="7">
        <v>0</v>
      </c>
      <c r="Z178" s="7">
        <v>0</v>
      </c>
      <c r="AA178" s="7">
        <v>0</v>
      </c>
      <c r="AB178" s="7">
        <v>0</v>
      </c>
      <c r="AC178" s="7">
        <v>0</v>
      </c>
      <c r="AD178" s="7">
        <v>0</v>
      </c>
      <c r="AE178" s="7">
        <v>0</v>
      </c>
      <c r="AF178" s="7">
        <v>0</v>
      </c>
      <c r="AG178" s="7">
        <v>0</v>
      </c>
      <c r="AH178" s="7">
        <v>0</v>
      </c>
      <c r="AI178" s="7">
        <v>0</v>
      </c>
      <c r="AJ178" s="7">
        <v>0</v>
      </c>
      <c r="AK178" s="7">
        <v>0</v>
      </c>
      <c r="AL178" s="7">
        <v>0</v>
      </c>
      <c r="AM178" s="7">
        <v>0.12975838166306253</v>
      </c>
      <c r="AN178" s="7">
        <v>0.10070152676914612</v>
      </c>
      <c r="AO178" s="7">
        <v>0.2065853250050107</v>
      </c>
      <c r="AP178" s="7">
        <v>0.27592117885471668</v>
      </c>
      <c r="AQ178" s="7">
        <v>0.31972435234206253</v>
      </c>
      <c r="AR178" s="7">
        <v>0.29802166810540287</v>
      </c>
      <c r="AS178" s="7">
        <v>0.23028991637086316</v>
      </c>
      <c r="AT178" s="7">
        <v>0.27592117885471668</v>
      </c>
      <c r="AU178" s="7">
        <v>0.29802166810540287</v>
      </c>
      <c r="AV178" s="7">
        <v>0.31972435234206253</v>
      </c>
      <c r="AW178" s="7">
        <v>0</v>
      </c>
      <c r="AX178" s="7">
        <v>0</v>
      </c>
      <c r="AY178" s="7">
        <v>0</v>
      </c>
      <c r="AZ178" s="7">
        <v>0</v>
      </c>
      <c r="BA178" s="7">
        <v>0</v>
      </c>
      <c r="BB178" s="7">
        <v>0</v>
      </c>
    </row>
    <row r="179" spans="1:54" x14ac:dyDescent="0.25">
      <c r="A179" s="7">
        <v>0</v>
      </c>
      <c r="B179" s="7">
        <v>0</v>
      </c>
      <c r="C179" s="7">
        <v>0</v>
      </c>
      <c r="D179" s="7">
        <v>0</v>
      </c>
      <c r="E179" s="7">
        <v>0</v>
      </c>
      <c r="F179" s="7">
        <v>0</v>
      </c>
      <c r="G179" s="7">
        <v>0</v>
      </c>
      <c r="H179" s="7">
        <v>0</v>
      </c>
      <c r="I179" s="7">
        <v>0</v>
      </c>
      <c r="J179" s="7">
        <v>0</v>
      </c>
      <c r="K179" s="7">
        <v>0</v>
      </c>
      <c r="L179" s="7">
        <v>0</v>
      </c>
      <c r="M179" s="7">
        <v>0</v>
      </c>
      <c r="N179" s="7">
        <v>0</v>
      </c>
      <c r="O179" s="7">
        <v>0</v>
      </c>
      <c r="P179" s="7">
        <v>0</v>
      </c>
      <c r="Q179" s="7">
        <v>0</v>
      </c>
      <c r="R179" s="7">
        <v>0</v>
      </c>
      <c r="S179" s="7">
        <v>0</v>
      </c>
      <c r="T179" s="7">
        <v>0</v>
      </c>
      <c r="U179" s="7">
        <v>0</v>
      </c>
      <c r="V179" s="7">
        <v>0</v>
      </c>
      <c r="W179" s="7">
        <v>0</v>
      </c>
      <c r="X179" s="7">
        <v>0</v>
      </c>
      <c r="Y179" s="7">
        <v>0</v>
      </c>
      <c r="Z179" s="7">
        <v>0</v>
      </c>
      <c r="AA179" s="7">
        <v>0</v>
      </c>
      <c r="AB179" s="7">
        <v>0</v>
      </c>
      <c r="AC179" s="7">
        <v>0</v>
      </c>
      <c r="AD179" s="7">
        <v>0</v>
      </c>
      <c r="AE179" s="7">
        <v>0</v>
      </c>
      <c r="AF179" s="7">
        <v>0</v>
      </c>
      <c r="AG179" s="7">
        <v>0</v>
      </c>
      <c r="AH179" s="7">
        <v>0</v>
      </c>
      <c r="AI179" s="7">
        <v>0</v>
      </c>
      <c r="AJ179" s="7">
        <v>0</v>
      </c>
      <c r="AK179" s="7">
        <v>0</v>
      </c>
      <c r="AL179" s="7">
        <v>0</v>
      </c>
      <c r="AM179" s="7">
        <v>8.2211121154138422E-2</v>
      </c>
      <c r="AN179" s="7">
        <v>8.2211121154138422E-2</v>
      </c>
      <c r="AO179" s="7">
        <v>0.12289048270133951</v>
      </c>
      <c r="AP179" s="7">
        <v>0.15811145830869777</v>
      </c>
      <c r="AQ179" s="7">
        <v>0.22135344538138635</v>
      </c>
      <c r="AR179" s="7">
        <v>0.25083242534565242</v>
      </c>
      <c r="AS179" s="7">
        <v>0.33401446724241302</v>
      </c>
      <c r="AT179" s="7">
        <v>0.33401446724241302</v>
      </c>
      <c r="AU179" s="7">
        <v>0.27932480031414952</v>
      </c>
      <c r="AV179" s="7">
        <v>0.30701087236490965</v>
      </c>
      <c r="AW179" s="7">
        <v>0</v>
      </c>
      <c r="AX179" s="7">
        <v>0</v>
      </c>
      <c r="AY179" s="7">
        <v>0</v>
      </c>
      <c r="AZ179" s="7">
        <v>0</v>
      </c>
      <c r="BA179" s="7">
        <v>0</v>
      </c>
      <c r="BB179" s="7">
        <v>0</v>
      </c>
    </row>
    <row r="180" spans="1:54" x14ac:dyDescent="0.25">
      <c r="A180" s="7">
        <v>0</v>
      </c>
      <c r="B180" s="7">
        <v>0</v>
      </c>
      <c r="C180" s="7">
        <v>0</v>
      </c>
      <c r="D180" s="7">
        <v>0</v>
      </c>
      <c r="E180" s="7">
        <v>0</v>
      </c>
      <c r="F180" s="7">
        <v>0</v>
      </c>
      <c r="G180" s="7">
        <v>0</v>
      </c>
      <c r="H180" s="7">
        <v>0</v>
      </c>
      <c r="I180" s="7">
        <v>0</v>
      </c>
      <c r="J180" s="7">
        <v>0</v>
      </c>
      <c r="K180" s="7">
        <v>0</v>
      </c>
      <c r="L180" s="7">
        <v>0</v>
      </c>
      <c r="M180" s="7">
        <v>0</v>
      </c>
      <c r="N180" s="7">
        <v>0</v>
      </c>
      <c r="O180" s="7">
        <v>0</v>
      </c>
      <c r="P180" s="7">
        <v>0</v>
      </c>
      <c r="Q180" s="7">
        <v>0</v>
      </c>
      <c r="R180" s="7">
        <v>0</v>
      </c>
      <c r="S180" s="7">
        <v>0</v>
      </c>
      <c r="T180" s="7">
        <v>0</v>
      </c>
      <c r="U180" s="7">
        <v>0</v>
      </c>
      <c r="V180" s="7">
        <v>0</v>
      </c>
      <c r="W180" s="7">
        <v>0</v>
      </c>
      <c r="X180" s="7">
        <v>0</v>
      </c>
      <c r="Y180" s="7">
        <v>0</v>
      </c>
      <c r="Z180" s="7">
        <v>0</v>
      </c>
      <c r="AA180" s="7">
        <v>0</v>
      </c>
      <c r="AB180" s="7">
        <v>0</v>
      </c>
      <c r="AC180" s="7">
        <v>0</v>
      </c>
      <c r="AD180" s="7">
        <v>0</v>
      </c>
      <c r="AE180" s="7">
        <v>0</v>
      </c>
      <c r="AF180" s="7">
        <v>0</v>
      </c>
      <c r="AG180" s="7">
        <v>0</v>
      </c>
      <c r="AH180" s="7">
        <v>0</v>
      </c>
      <c r="AI180" s="7">
        <v>0</v>
      </c>
      <c r="AJ180" s="7">
        <v>0</v>
      </c>
      <c r="AK180" s="7">
        <v>0</v>
      </c>
      <c r="AL180" s="7">
        <v>0</v>
      </c>
      <c r="AM180" s="7">
        <v>9.4890587414989902E-2</v>
      </c>
      <c r="AN180" s="7">
        <v>9.4890587414989902E-2</v>
      </c>
      <c r="AO180" s="7">
        <v>0.14160309561115825</v>
      </c>
      <c r="AP180" s="7">
        <v>0.14160309561115825</v>
      </c>
      <c r="AQ180" s="7">
        <v>0.18194911837774952</v>
      </c>
      <c r="AR180" s="7">
        <v>0.21909620623800019</v>
      </c>
      <c r="AS180" s="7">
        <v>0.32013707586767159</v>
      </c>
      <c r="AT180" s="7">
        <v>0.18194911837774952</v>
      </c>
      <c r="AU180" s="7">
        <v>0.18194911837774952</v>
      </c>
      <c r="AV180" s="7">
        <v>0.25417593607747913</v>
      </c>
      <c r="AW180" s="7">
        <v>0</v>
      </c>
      <c r="AX180" s="7">
        <v>0</v>
      </c>
      <c r="AY180" s="7">
        <v>0</v>
      </c>
      <c r="AZ180" s="7">
        <v>0</v>
      </c>
      <c r="BA180" s="7">
        <v>0</v>
      </c>
      <c r="BB180" s="7">
        <v>0</v>
      </c>
    </row>
    <row r="181" spans="1:54" x14ac:dyDescent="0.25">
      <c r="A181" s="7">
        <v>0</v>
      </c>
      <c r="B181" s="7">
        <v>0</v>
      </c>
      <c r="C181" s="7">
        <v>0</v>
      </c>
      <c r="D181" s="7">
        <v>0</v>
      </c>
      <c r="E181" s="7">
        <v>0</v>
      </c>
      <c r="F181" s="7">
        <v>0</v>
      </c>
      <c r="G181" s="7">
        <v>0</v>
      </c>
      <c r="H181" s="7">
        <v>0</v>
      </c>
      <c r="I181" s="7">
        <v>0</v>
      </c>
      <c r="J181" s="7">
        <v>0</v>
      </c>
      <c r="K181" s="7">
        <v>0</v>
      </c>
      <c r="L181" s="7">
        <v>0</v>
      </c>
      <c r="M181" s="7">
        <v>0</v>
      </c>
      <c r="N181" s="7">
        <v>0</v>
      </c>
      <c r="O181" s="7">
        <v>0</v>
      </c>
      <c r="P181" s="7">
        <v>0</v>
      </c>
      <c r="Q181" s="7">
        <v>0</v>
      </c>
      <c r="R181" s="7">
        <v>0</v>
      </c>
      <c r="S181" s="7">
        <v>0</v>
      </c>
      <c r="T181" s="7">
        <v>0</v>
      </c>
      <c r="U181" s="7">
        <v>0</v>
      </c>
      <c r="V181" s="7">
        <v>0</v>
      </c>
      <c r="W181" s="7">
        <v>0</v>
      </c>
      <c r="X181" s="7">
        <v>0</v>
      </c>
      <c r="Y181" s="7">
        <v>0</v>
      </c>
      <c r="Z181" s="7">
        <v>0</v>
      </c>
      <c r="AA181" s="7">
        <v>0</v>
      </c>
      <c r="AB181" s="7">
        <v>0</v>
      </c>
      <c r="AC181" s="7">
        <v>0</v>
      </c>
      <c r="AD181" s="7">
        <v>0</v>
      </c>
      <c r="AE181" s="7">
        <v>0</v>
      </c>
      <c r="AF181" s="7">
        <v>0</v>
      </c>
      <c r="AG181" s="7">
        <v>0</v>
      </c>
      <c r="AH181" s="7">
        <v>0</v>
      </c>
      <c r="AI181" s="7">
        <v>0</v>
      </c>
      <c r="AJ181" s="7">
        <v>0</v>
      </c>
      <c r="AK181" s="7">
        <v>0</v>
      </c>
      <c r="AL181" s="7">
        <v>0</v>
      </c>
      <c r="AM181" s="7">
        <v>0.22073540152296167</v>
      </c>
      <c r="AN181" s="7">
        <v>0.17216945563341279</v>
      </c>
      <c r="AO181" s="7">
        <v>0.17216945563341279</v>
      </c>
      <c r="AP181" s="7">
        <v>0.17216945563341279</v>
      </c>
      <c r="AQ181" s="7">
        <v>0.17216945563341279</v>
      </c>
      <c r="AR181" s="7">
        <v>0.22073540152296167</v>
      </c>
      <c r="AS181" s="7">
        <v>0.17216945563341279</v>
      </c>
      <c r="AT181" s="7">
        <v>0.3472116988341436</v>
      </c>
      <c r="AU181" s="7">
        <v>0.3472116988341436</v>
      </c>
      <c r="AV181" s="7">
        <v>0.31664060943913741</v>
      </c>
      <c r="AW181" s="7">
        <v>0</v>
      </c>
      <c r="AX181" s="7">
        <v>0</v>
      </c>
      <c r="AY181" s="7">
        <v>0</v>
      </c>
      <c r="AZ181" s="7">
        <v>0</v>
      </c>
      <c r="BA181" s="7">
        <v>0</v>
      </c>
      <c r="BB181" s="7">
        <v>0</v>
      </c>
    </row>
    <row r="182" spans="1:54" x14ac:dyDescent="0.25">
      <c r="A182" s="7">
        <v>0</v>
      </c>
      <c r="B182" s="7">
        <v>0</v>
      </c>
      <c r="C182" s="7">
        <v>0</v>
      </c>
      <c r="D182" s="7">
        <v>0</v>
      </c>
      <c r="E182" s="7">
        <v>0</v>
      </c>
      <c r="F182" s="7">
        <v>0</v>
      </c>
      <c r="G182" s="7">
        <v>0</v>
      </c>
      <c r="H182" s="7">
        <v>0</v>
      </c>
      <c r="I182" s="7">
        <v>0</v>
      </c>
      <c r="J182" s="7">
        <v>0</v>
      </c>
      <c r="K182" s="7">
        <v>0</v>
      </c>
      <c r="L182" s="7">
        <v>0</v>
      </c>
      <c r="M182" s="7">
        <v>0</v>
      </c>
      <c r="N182" s="7">
        <v>0</v>
      </c>
      <c r="O182" s="7">
        <v>0</v>
      </c>
      <c r="P182" s="7">
        <v>0</v>
      </c>
      <c r="Q182" s="7">
        <v>0</v>
      </c>
      <c r="R182" s="7">
        <v>0</v>
      </c>
      <c r="S182" s="7">
        <v>0</v>
      </c>
      <c r="T182" s="7">
        <v>0</v>
      </c>
      <c r="U182" s="7">
        <v>0</v>
      </c>
      <c r="V182" s="7">
        <v>0</v>
      </c>
      <c r="W182" s="7">
        <v>0</v>
      </c>
      <c r="X182" s="7">
        <v>0</v>
      </c>
      <c r="Y182" s="7">
        <v>0</v>
      </c>
      <c r="Z182" s="7">
        <v>0</v>
      </c>
      <c r="AA182" s="7">
        <v>0</v>
      </c>
      <c r="AB182" s="7">
        <v>0</v>
      </c>
      <c r="AC182" s="7">
        <v>0</v>
      </c>
      <c r="AD182" s="7">
        <v>0</v>
      </c>
      <c r="AE182" s="7">
        <v>0</v>
      </c>
      <c r="AF182" s="7">
        <v>0</v>
      </c>
      <c r="AG182" s="7">
        <v>0</v>
      </c>
      <c r="AH182" s="7">
        <v>0</v>
      </c>
      <c r="AI182" s="7">
        <v>0</v>
      </c>
      <c r="AJ182" s="7">
        <v>0</v>
      </c>
      <c r="AK182" s="7">
        <v>0</v>
      </c>
      <c r="AL182" s="7">
        <v>0</v>
      </c>
      <c r="AM182" s="7">
        <v>0.17324478137360555</v>
      </c>
      <c r="AN182" s="7">
        <v>0.13476392155949779</v>
      </c>
      <c r="AO182" s="7">
        <v>0.17324478137360555</v>
      </c>
      <c r="AP182" s="7">
        <v>0.24220972695061826</v>
      </c>
      <c r="AQ182" s="7">
        <v>0.20870192122644338</v>
      </c>
      <c r="AR182" s="7">
        <v>0.33534956112693104</v>
      </c>
      <c r="AS182" s="7">
        <v>0.39326154067846764</v>
      </c>
      <c r="AT182" s="7">
        <v>0.24220972695061826</v>
      </c>
      <c r="AU182" s="7">
        <v>0.27429941044471606</v>
      </c>
      <c r="AV182" s="7">
        <v>0.44873632339492087</v>
      </c>
      <c r="AW182" s="7">
        <v>0</v>
      </c>
      <c r="AX182" s="7">
        <v>0</v>
      </c>
      <c r="AY182" s="7">
        <v>0</v>
      </c>
      <c r="AZ182" s="7">
        <v>0</v>
      </c>
      <c r="BA182" s="7">
        <v>0</v>
      </c>
      <c r="BB182" s="7">
        <v>0</v>
      </c>
    </row>
    <row r="183" spans="1:54" x14ac:dyDescent="0.25">
      <c r="A183" s="7">
        <v>0</v>
      </c>
      <c r="B183" s="7">
        <v>0</v>
      </c>
      <c r="C183" s="7">
        <v>0</v>
      </c>
      <c r="D183" s="7">
        <v>0</v>
      </c>
      <c r="E183" s="7">
        <v>0</v>
      </c>
      <c r="F183" s="7">
        <v>0</v>
      </c>
      <c r="G183" s="7">
        <v>0</v>
      </c>
      <c r="H183" s="7">
        <v>0</v>
      </c>
      <c r="I183" s="7">
        <v>0</v>
      </c>
      <c r="J183" s="7">
        <v>0</v>
      </c>
      <c r="K183" s="7">
        <v>0</v>
      </c>
      <c r="L183" s="7">
        <v>0</v>
      </c>
      <c r="M183" s="7">
        <v>0</v>
      </c>
      <c r="N183" s="7">
        <v>0</v>
      </c>
      <c r="O183" s="7">
        <v>0</v>
      </c>
      <c r="P183" s="7">
        <v>0</v>
      </c>
      <c r="Q183" s="7">
        <v>0</v>
      </c>
      <c r="R183" s="7">
        <v>0</v>
      </c>
      <c r="S183" s="7">
        <v>0</v>
      </c>
      <c r="T183" s="7">
        <v>0</v>
      </c>
      <c r="U183" s="7">
        <v>0</v>
      </c>
      <c r="V183" s="7">
        <v>0</v>
      </c>
      <c r="W183" s="7">
        <v>0</v>
      </c>
      <c r="X183" s="7">
        <v>0</v>
      </c>
      <c r="Y183" s="7">
        <v>0</v>
      </c>
      <c r="Z183" s="7">
        <v>0</v>
      </c>
      <c r="AA183" s="7">
        <v>0</v>
      </c>
      <c r="AB183" s="7">
        <v>0</v>
      </c>
      <c r="AC183" s="7">
        <v>0</v>
      </c>
      <c r="AD183" s="7">
        <v>0</v>
      </c>
      <c r="AE183" s="7">
        <v>0</v>
      </c>
      <c r="AF183" s="7">
        <v>0</v>
      </c>
      <c r="AG183" s="7">
        <v>0</v>
      </c>
      <c r="AH183" s="7">
        <v>0</v>
      </c>
      <c r="AI183" s="7">
        <v>0</v>
      </c>
      <c r="AJ183" s="7">
        <v>0</v>
      </c>
      <c r="AK183" s="7">
        <v>0</v>
      </c>
      <c r="AL183" s="7">
        <v>0</v>
      </c>
      <c r="AM183" s="7">
        <v>0.16843347098308525</v>
      </c>
      <c r="AN183" s="7">
        <v>0.24873276277202772</v>
      </c>
      <c r="AO183" s="7">
        <v>0.16843347098308525</v>
      </c>
      <c r="AP183" s="7">
        <v>0.24873276277202772</v>
      </c>
      <c r="AQ183" s="7">
        <v>0.24873276277202772</v>
      </c>
      <c r="AR183" s="7">
        <v>0.43661400299666875</v>
      </c>
      <c r="AS183" s="7">
        <v>0.49104587170795799</v>
      </c>
      <c r="AT183" s="7">
        <v>0.54278918227628825</v>
      </c>
      <c r="AU183" s="7">
        <v>0.37892682654531429</v>
      </c>
      <c r="AV183" s="7">
        <v>0.43661400299666875</v>
      </c>
      <c r="AW183" s="7">
        <v>0</v>
      </c>
      <c r="AX183" s="7">
        <v>0</v>
      </c>
      <c r="AY183" s="7">
        <v>0</v>
      </c>
      <c r="AZ183" s="7">
        <v>0</v>
      </c>
      <c r="BA183" s="7">
        <v>0</v>
      </c>
      <c r="BB183" s="7">
        <v>0</v>
      </c>
    </row>
    <row r="184" spans="1:54" x14ac:dyDescent="0.25">
      <c r="A184" s="7">
        <v>0</v>
      </c>
      <c r="B184" s="7">
        <v>0</v>
      </c>
      <c r="C184" s="7">
        <v>0</v>
      </c>
      <c r="D184" s="7">
        <v>0</v>
      </c>
      <c r="E184" s="7">
        <v>0</v>
      </c>
      <c r="F184" s="7">
        <v>0</v>
      </c>
      <c r="G184" s="7">
        <v>0</v>
      </c>
      <c r="H184" s="7">
        <v>0</v>
      </c>
      <c r="I184" s="7">
        <v>0</v>
      </c>
      <c r="J184" s="7">
        <v>0</v>
      </c>
      <c r="K184" s="7">
        <v>0</v>
      </c>
      <c r="L184" s="7">
        <v>0</v>
      </c>
      <c r="M184" s="7">
        <v>0</v>
      </c>
      <c r="N184" s="7">
        <v>0</v>
      </c>
      <c r="O184" s="7">
        <v>0</v>
      </c>
      <c r="P184" s="7">
        <v>0</v>
      </c>
      <c r="Q184" s="7">
        <v>0</v>
      </c>
      <c r="R184" s="7">
        <v>0</v>
      </c>
      <c r="S184" s="7">
        <v>0</v>
      </c>
      <c r="T184" s="7">
        <v>0</v>
      </c>
      <c r="U184" s="7">
        <v>0</v>
      </c>
      <c r="V184" s="7">
        <v>0</v>
      </c>
      <c r="W184" s="7">
        <v>0</v>
      </c>
      <c r="X184" s="7">
        <v>0</v>
      </c>
      <c r="Y184" s="7">
        <v>0</v>
      </c>
      <c r="Z184" s="7">
        <v>0</v>
      </c>
      <c r="AA184" s="7">
        <v>0</v>
      </c>
      <c r="AB184" s="7">
        <v>0</v>
      </c>
      <c r="AC184" s="7">
        <v>0</v>
      </c>
      <c r="AD184" s="7">
        <v>0</v>
      </c>
      <c r="AE184" s="7">
        <v>0</v>
      </c>
      <c r="AF184" s="7">
        <v>0</v>
      </c>
      <c r="AG184" s="7">
        <v>0</v>
      </c>
      <c r="AH184" s="7">
        <v>0</v>
      </c>
      <c r="AI184" s="7">
        <v>0</v>
      </c>
      <c r="AJ184" s="7">
        <v>0</v>
      </c>
      <c r="AK184" s="7">
        <v>0</v>
      </c>
      <c r="AL184" s="7">
        <v>0</v>
      </c>
      <c r="AM184" s="7">
        <v>0.15759397227249683</v>
      </c>
      <c r="AN184" s="7">
        <v>0.15759397227249683</v>
      </c>
      <c r="AO184" s="7">
        <v>0.20226431252635524</v>
      </c>
      <c r="AP184" s="7">
        <v>0.20226431252635524</v>
      </c>
      <c r="AQ184" s="7">
        <v>0.2433163507591547</v>
      </c>
      <c r="AR184" s="7">
        <v>0.20226431252635524</v>
      </c>
      <c r="AS184" s="7">
        <v>0.20226431252635524</v>
      </c>
      <c r="AT184" s="7">
        <v>0.31898981971043616</v>
      </c>
      <c r="AU184" s="7">
        <v>0.20226431252635524</v>
      </c>
      <c r="AV184" s="7">
        <v>0.2820162285372203</v>
      </c>
      <c r="AW184" s="7">
        <v>0</v>
      </c>
      <c r="AX184" s="7">
        <v>0</v>
      </c>
      <c r="AY184" s="7">
        <v>0</v>
      </c>
      <c r="AZ184" s="7">
        <v>0</v>
      </c>
      <c r="BA184" s="7">
        <v>0</v>
      </c>
      <c r="BB184" s="7">
        <v>0</v>
      </c>
    </row>
    <row r="185" spans="1:54" x14ac:dyDescent="0.25">
      <c r="A185" s="7">
        <v>0</v>
      </c>
      <c r="B185" s="7">
        <v>0</v>
      </c>
      <c r="C185" s="7">
        <v>0</v>
      </c>
      <c r="D185" s="7">
        <v>0</v>
      </c>
      <c r="E185" s="7">
        <v>0</v>
      </c>
      <c r="F185" s="7">
        <v>0</v>
      </c>
      <c r="G185" s="7">
        <v>0</v>
      </c>
      <c r="H185" s="7">
        <v>0</v>
      </c>
      <c r="I185" s="7">
        <v>0</v>
      </c>
      <c r="J185" s="7">
        <v>0</v>
      </c>
      <c r="K185" s="7">
        <v>0</v>
      </c>
      <c r="L185" s="7">
        <v>0</v>
      </c>
      <c r="M185" s="7">
        <v>0</v>
      </c>
      <c r="N185" s="7">
        <v>0</v>
      </c>
      <c r="O185" s="7">
        <v>0</v>
      </c>
      <c r="P185" s="7">
        <v>0</v>
      </c>
      <c r="Q185" s="7">
        <v>0</v>
      </c>
      <c r="R185" s="7">
        <v>0</v>
      </c>
      <c r="S185" s="7">
        <v>0</v>
      </c>
      <c r="T185" s="7">
        <v>0</v>
      </c>
      <c r="U185" s="7">
        <v>0</v>
      </c>
      <c r="V185" s="7">
        <v>0</v>
      </c>
      <c r="W185" s="7">
        <v>0</v>
      </c>
      <c r="X185" s="7">
        <v>0</v>
      </c>
      <c r="Y185" s="7">
        <v>0</v>
      </c>
      <c r="Z185" s="7">
        <v>0</v>
      </c>
      <c r="AA185" s="7">
        <v>0</v>
      </c>
      <c r="AB185" s="7">
        <v>0</v>
      </c>
      <c r="AC185" s="7">
        <v>0</v>
      </c>
      <c r="AD185" s="7">
        <v>0</v>
      </c>
      <c r="AE185" s="7">
        <v>0</v>
      </c>
      <c r="AF185" s="7">
        <v>0</v>
      </c>
      <c r="AG185" s="7">
        <v>0</v>
      </c>
      <c r="AH185" s="7">
        <v>0</v>
      </c>
      <c r="AI185" s="7">
        <v>0</v>
      </c>
      <c r="AJ185" s="7">
        <v>0</v>
      </c>
      <c r="AK185" s="7">
        <v>0</v>
      </c>
      <c r="AL185" s="7">
        <v>0</v>
      </c>
      <c r="AM185" s="7">
        <v>0</v>
      </c>
      <c r="AN185" s="7">
        <v>0</v>
      </c>
      <c r="AO185" s="7">
        <v>0</v>
      </c>
      <c r="AP185" s="7">
        <v>0</v>
      </c>
      <c r="AQ185" s="7">
        <v>7.3986547428827598E-2</v>
      </c>
      <c r="AR185" s="7">
        <v>0.10430837318972819</v>
      </c>
      <c r="AS185" s="7">
        <v>7.3986547428827598E-2</v>
      </c>
      <c r="AT185" s="7">
        <v>0.11856278880488635</v>
      </c>
      <c r="AU185" s="7">
        <v>0.13241274348841237</v>
      </c>
      <c r="AV185" s="7">
        <v>0.18507365683910826</v>
      </c>
      <c r="AW185" s="7">
        <v>0.18528608464361951</v>
      </c>
      <c r="AX185" s="7">
        <v>0.17129070621427966</v>
      </c>
      <c r="AY185" s="7">
        <v>0.57539311668219906</v>
      </c>
      <c r="AZ185" s="7">
        <v>0.35368371177562308</v>
      </c>
      <c r="BA185" s="7">
        <v>0</v>
      </c>
      <c r="BB185" s="7">
        <v>0</v>
      </c>
    </row>
    <row r="186" spans="1:54" x14ac:dyDescent="0.25">
      <c r="A186" s="7">
        <v>0</v>
      </c>
      <c r="B186" s="7">
        <v>0</v>
      </c>
      <c r="C186" s="7">
        <v>0</v>
      </c>
      <c r="D186" s="7">
        <v>0</v>
      </c>
      <c r="E186" s="7">
        <v>0</v>
      </c>
      <c r="F186" s="7">
        <v>0</v>
      </c>
      <c r="G186" s="7">
        <v>0</v>
      </c>
      <c r="H186" s="7">
        <v>0</v>
      </c>
      <c r="I186" s="7">
        <v>0</v>
      </c>
      <c r="J186" s="7">
        <v>0</v>
      </c>
      <c r="K186" s="7">
        <v>0</v>
      </c>
      <c r="L186" s="7">
        <v>0</v>
      </c>
      <c r="M186" s="7">
        <v>0</v>
      </c>
      <c r="N186" s="7">
        <v>0</v>
      </c>
      <c r="O186" s="7">
        <v>0</v>
      </c>
      <c r="P186" s="7">
        <v>0</v>
      </c>
      <c r="Q186" s="7">
        <v>0</v>
      </c>
      <c r="R186" s="7">
        <v>0</v>
      </c>
      <c r="S186" s="7">
        <v>0</v>
      </c>
      <c r="T186" s="7">
        <v>0</v>
      </c>
      <c r="U186" s="7">
        <v>0</v>
      </c>
      <c r="V186" s="7">
        <v>0</v>
      </c>
      <c r="W186" s="7">
        <v>0</v>
      </c>
      <c r="X186" s="7">
        <v>0</v>
      </c>
      <c r="Y186" s="7">
        <v>0</v>
      </c>
      <c r="Z186" s="7">
        <v>0</v>
      </c>
      <c r="AA186" s="7">
        <v>0</v>
      </c>
      <c r="AB186" s="7">
        <v>0</v>
      </c>
      <c r="AC186" s="7">
        <v>0</v>
      </c>
      <c r="AD186" s="7">
        <v>0</v>
      </c>
      <c r="AE186" s="7">
        <v>0</v>
      </c>
      <c r="AF186" s="7">
        <v>0</v>
      </c>
      <c r="AG186" s="7">
        <v>0</v>
      </c>
      <c r="AH186" s="7">
        <v>0</v>
      </c>
      <c r="AI186" s="7">
        <v>0</v>
      </c>
      <c r="AJ186" s="7">
        <v>0</v>
      </c>
      <c r="AK186" s="7">
        <v>0</v>
      </c>
      <c r="AL186" s="7">
        <v>0</v>
      </c>
      <c r="AM186" s="7">
        <v>0</v>
      </c>
      <c r="AN186" s="7">
        <v>0</v>
      </c>
      <c r="AO186" s="7">
        <v>0</v>
      </c>
      <c r="AP186" s="7">
        <v>0</v>
      </c>
      <c r="AQ186" s="7">
        <v>5.0662955886643324E-2</v>
      </c>
      <c r="AR186" s="7">
        <v>6.4467228629632944E-2</v>
      </c>
      <c r="AS186" s="7">
        <v>8.453065928723158E-2</v>
      </c>
      <c r="AT186" s="7">
        <v>8.453065928723158E-2</v>
      </c>
      <c r="AU186" s="7">
        <v>0.13986903893327107</v>
      </c>
      <c r="AV186" s="7">
        <v>0.17496813979415404</v>
      </c>
      <c r="AW186" s="7">
        <v>0.22466239876356431</v>
      </c>
      <c r="AX186" s="7">
        <v>0.14010725332309515</v>
      </c>
      <c r="AY186" s="7">
        <v>0.50242208915611375</v>
      </c>
      <c r="AZ186" s="7">
        <v>0.28827375743021788</v>
      </c>
      <c r="BA186" s="7">
        <v>0</v>
      </c>
      <c r="BB186" s="7">
        <v>0</v>
      </c>
    </row>
    <row r="187" spans="1:54" x14ac:dyDescent="0.25">
      <c r="A187" s="7">
        <v>0</v>
      </c>
      <c r="B187" s="7">
        <v>0</v>
      </c>
      <c r="C187" s="7">
        <v>0</v>
      </c>
      <c r="D187" s="7">
        <v>0</v>
      </c>
      <c r="E187" s="7">
        <v>0</v>
      </c>
      <c r="F187" s="7">
        <v>0</v>
      </c>
      <c r="G187" s="7">
        <v>0</v>
      </c>
      <c r="H187" s="7">
        <v>0</v>
      </c>
      <c r="I187" s="7">
        <v>0</v>
      </c>
      <c r="J187" s="7">
        <v>0</v>
      </c>
      <c r="K187" s="7">
        <v>0</v>
      </c>
      <c r="L187" s="7">
        <v>0</v>
      </c>
      <c r="M187" s="7">
        <v>0</v>
      </c>
      <c r="N187" s="7">
        <v>0</v>
      </c>
      <c r="O187" s="7">
        <v>0</v>
      </c>
      <c r="P187" s="7">
        <v>0</v>
      </c>
      <c r="Q187" s="7">
        <v>0</v>
      </c>
      <c r="R187" s="7">
        <v>0</v>
      </c>
      <c r="S187" s="7">
        <v>0</v>
      </c>
      <c r="T187" s="7">
        <v>0</v>
      </c>
      <c r="U187" s="7">
        <v>0</v>
      </c>
      <c r="V187" s="7">
        <v>0</v>
      </c>
      <c r="W187" s="7">
        <v>0</v>
      </c>
      <c r="X187" s="7">
        <v>0</v>
      </c>
      <c r="Y187" s="7">
        <v>0</v>
      </c>
      <c r="Z187" s="7">
        <v>0</v>
      </c>
      <c r="AA187" s="7">
        <v>0</v>
      </c>
      <c r="AB187" s="7">
        <v>0</v>
      </c>
      <c r="AC187" s="7">
        <v>0</v>
      </c>
      <c r="AD187" s="7">
        <v>0</v>
      </c>
      <c r="AE187" s="7">
        <v>0</v>
      </c>
      <c r="AF187" s="7">
        <v>0</v>
      </c>
      <c r="AG187" s="7">
        <v>0</v>
      </c>
      <c r="AH187" s="7">
        <v>0</v>
      </c>
      <c r="AI187" s="7">
        <v>0</v>
      </c>
      <c r="AJ187" s="7">
        <v>0</v>
      </c>
      <c r="AK187" s="7">
        <v>0</v>
      </c>
      <c r="AL187" s="7">
        <v>0</v>
      </c>
      <c r="AM187" s="7">
        <v>0</v>
      </c>
      <c r="AN187" s="7">
        <v>0</v>
      </c>
      <c r="AO187" s="7">
        <v>0</v>
      </c>
      <c r="AP187" s="7">
        <v>0</v>
      </c>
      <c r="AQ187" s="7">
        <v>0.10370750764755454</v>
      </c>
      <c r="AR187" s="7">
        <v>0.16562616620484527</v>
      </c>
      <c r="AS187" s="7">
        <v>0.16562616620484527</v>
      </c>
      <c r="AT187" s="7">
        <v>0.12532703599394135</v>
      </c>
      <c r="AU187" s="7">
        <v>0.20348920453585007</v>
      </c>
      <c r="AV187" s="7">
        <v>0.23974175206255355</v>
      </c>
      <c r="AW187" s="7">
        <v>0.27867345316237779</v>
      </c>
      <c r="AX187" s="7">
        <v>0.20639348213238695</v>
      </c>
      <c r="AY187" s="7">
        <v>0.58186316685338735</v>
      </c>
      <c r="AZ187" s="7">
        <v>0.39635720424370513</v>
      </c>
      <c r="BA187" s="7">
        <v>0</v>
      </c>
      <c r="BB187" s="7">
        <v>0</v>
      </c>
    </row>
    <row r="188" spans="1:54" x14ac:dyDescent="0.25">
      <c r="A188" s="7">
        <v>0</v>
      </c>
      <c r="B188" s="7">
        <v>0</v>
      </c>
      <c r="C188" s="7">
        <v>0</v>
      </c>
      <c r="D188" s="7">
        <v>0</v>
      </c>
      <c r="E188" s="7">
        <v>0</v>
      </c>
      <c r="F188" s="7">
        <v>0</v>
      </c>
      <c r="G188" s="7">
        <v>0</v>
      </c>
      <c r="H188" s="7">
        <v>0</v>
      </c>
      <c r="I188" s="7">
        <v>0</v>
      </c>
      <c r="J188" s="7">
        <v>0</v>
      </c>
      <c r="K188" s="7">
        <v>0</v>
      </c>
      <c r="L188" s="7">
        <v>0</v>
      </c>
      <c r="M188" s="7">
        <v>0</v>
      </c>
      <c r="N188" s="7">
        <v>0</v>
      </c>
      <c r="O188" s="7">
        <v>0</v>
      </c>
      <c r="P188" s="7">
        <v>0</v>
      </c>
      <c r="Q188" s="7">
        <v>0</v>
      </c>
      <c r="R188" s="7">
        <v>0</v>
      </c>
      <c r="S188" s="7">
        <v>0</v>
      </c>
      <c r="T188" s="7">
        <v>0</v>
      </c>
      <c r="U188" s="7">
        <v>0</v>
      </c>
      <c r="V188" s="7">
        <v>0</v>
      </c>
      <c r="W188" s="7">
        <v>0</v>
      </c>
      <c r="X188" s="7">
        <v>0</v>
      </c>
      <c r="Y188" s="7">
        <v>0</v>
      </c>
      <c r="Z188" s="7">
        <v>0</v>
      </c>
      <c r="AA188" s="7">
        <v>0</v>
      </c>
      <c r="AB188" s="7">
        <v>0</v>
      </c>
      <c r="AC188" s="7">
        <v>0</v>
      </c>
      <c r="AD188" s="7">
        <v>0</v>
      </c>
      <c r="AE188" s="7">
        <v>0</v>
      </c>
      <c r="AF188" s="7">
        <v>0</v>
      </c>
      <c r="AG188" s="7">
        <v>0</v>
      </c>
      <c r="AH188" s="7">
        <v>0</v>
      </c>
      <c r="AI188" s="7">
        <v>0</v>
      </c>
      <c r="AJ188" s="7">
        <v>0</v>
      </c>
      <c r="AK188" s="7">
        <v>0</v>
      </c>
      <c r="AL188" s="7">
        <v>0</v>
      </c>
      <c r="AM188" s="7">
        <v>0</v>
      </c>
      <c r="AN188" s="7">
        <v>0</v>
      </c>
      <c r="AO188" s="7">
        <v>0</v>
      </c>
      <c r="AP188" s="7">
        <v>0</v>
      </c>
      <c r="AQ188" s="7">
        <v>0.16726813286166409</v>
      </c>
      <c r="AR188" s="7">
        <v>0.16726813286166409</v>
      </c>
      <c r="AS188" s="7">
        <v>0.18982595846225103</v>
      </c>
      <c r="AT188" s="7">
        <v>0.21168645779879758</v>
      </c>
      <c r="AU188" s="7">
        <v>0.25380975527647776</v>
      </c>
      <c r="AV188" s="7">
        <v>0.23298363770799346</v>
      </c>
      <c r="AW188" s="7">
        <v>0.27423152400412887</v>
      </c>
      <c r="AX188" s="7">
        <v>0.29429900573891077</v>
      </c>
      <c r="AY188" s="7">
        <v>0.65048879658915393</v>
      </c>
      <c r="AZ188" s="7">
        <v>0.3140508615938411</v>
      </c>
      <c r="BA188" s="7">
        <v>0</v>
      </c>
      <c r="BB188" s="7">
        <v>0</v>
      </c>
    </row>
    <row r="189" spans="1:54" x14ac:dyDescent="0.25">
      <c r="A189" s="7">
        <v>0</v>
      </c>
      <c r="B189" s="7">
        <v>0</v>
      </c>
      <c r="C189" s="7">
        <v>0</v>
      </c>
      <c r="D189" s="7">
        <v>0</v>
      </c>
      <c r="E189" s="7">
        <v>0</v>
      </c>
      <c r="F189" s="7">
        <v>0</v>
      </c>
      <c r="G189" s="7">
        <v>0</v>
      </c>
      <c r="H189" s="7">
        <v>0</v>
      </c>
      <c r="I189" s="7">
        <v>0</v>
      </c>
      <c r="J189" s="7">
        <v>0</v>
      </c>
      <c r="K189" s="7">
        <v>0</v>
      </c>
      <c r="L189" s="7">
        <v>0</v>
      </c>
      <c r="M189" s="7">
        <v>0</v>
      </c>
      <c r="N189" s="7">
        <v>0</v>
      </c>
      <c r="O189" s="7">
        <v>0</v>
      </c>
      <c r="P189" s="7">
        <v>0</v>
      </c>
      <c r="Q189" s="7">
        <v>0</v>
      </c>
      <c r="R189" s="7">
        <v>0</v>
      </c>
      <c r="S189" s="7">
        <v>0</v>
      </c>
      <c r="T189" s="7">
        <v>0</v>
      </c>
      <c r="U189" s="7">
        <v>0</v>
      </c>
      <c r="V189" s="7">
        <v>0</v>
      </c>
      <c r="W189" s="7">
        <v>0</v>
      </c>
      <c r="X189" s="7">
        <v>0</v>
      </c>
      <c r="Y189" s="7">
        <v>0</v>
      </c>
      <c r="Z189" s="7">
        <v>0</v>
      </c>
      <c r="AA189" s="7">
        <v>0</v>
      </c>
      <c r="AB189" s="7">
        <v>0</v>
      </c>
      <c r="AC189" s="7">
        <v>0</v>
      </c>
      <c r="AD189" s="7">
        <v>0</v>
      </c>
      <c r="AE189" s="7">
        <v>0</v>
      </c>
      <c r="AF189" s="7">
        <v>0</v>
      </c>
      <c r="AG189" s="7">
        <v>0</v>
      </c>
      <c r="AH189" s="7">
        <v>0</v>
      </c>
      <c r="AI189" s="7">
        <v>0</v>
      </c>
      <c r="AJ189" s="7">
        <v>0</v>
      </c>
      <c r="AK189" s="7">
        <v>0</v>
      </c>
      <c r="AL189" s="7">
        <v>0</v>
      </c>
      <c r="AM189" s="7">
        <v>0</v>
      </c>
      <c r="AN189" s="7">
        <v>0</v>
      </c>
      <c r="AO189" s="7">
        <v>0</v>
      </c>
      <c r="AP189" s="7">
        <v>0</v>
      </c>
      <c r="AQ189" s="7">
        <v>0.18663670645755404</v>
      </c>
      <c r="AR189" s="7">
        <v>0.18663670645755404</v>
      </c>
      <c r="AS189" s="7">
        <v>0.21909620623800019</v>
      </c>
      <c r="AT189" s="7">
        <v>0.21909620623800019</v>
      </c>
      <c r="AU189" s="7">
        <v>0.25417593607747913</v>
      </c>
      <c r="AV189" s="7">
        <v>0.32013707586767159</v>
      </c>
      <c r="AW189" s="7">
        <v>0.32811593204291833</v>
      </c>
      <c r="AX189" s="7">
        <v>0.42202958457814388</v>
      </c>
      <c r="AY189" s="7">
        <v>0.81443819017407915</v>
      </c>
      <c r="AZ189" s="7">
        <v>0.4518611450678387</v>
      </c>
      <c r="BA189" s="7">
        <v>0</v>
      </c>
      <c r="BB189" s="7">
        <v>0</v>
      </c>
    </row>
    <row r="190" spans="1:54" x14ac:dyDescent="0.25">
      <c r="A190" s="7">
        <v>0</v>
      </c>
      <c r="B190" s="7">
        <v>0</v>
      </c>
      <c r="C190" s="7">
        <v>0</v>
      </c>
      <c r="D190" s="7">
        <v>0</v>
      </c>
      <c r="E190" s="7">
        <v>0</v>
      </c>
      <c r="F190" s="7">
        <v>0</v>
      </c>
      <c r="G190" s="7">
        <v>0</v>
      </c>
      <c r="H190" s="7">
        <v>0</v>
      </c>
      <c r="I190" s="7">
        <v>0</v>
      </c>
      <c r="J190" s="7">
        <v>0</v>
      </c>
      <c r="K190" s="7">
        <v>0</v>
      </c>
      <c r="L190" s="7">
        <v>0</v>
      </c>
      <c r="M190" s="7">
        <v>0</v>
      </c>
      <c r="N190" s="7">
        <v>0</v>
      </c>
      <c r="O190" s="7">
        <v>0</v>
      </c>
      <c r="P190" s="7">
        <v>0</v>
      </c>
      <c r="Q190" s="7">
        <v>0</v>
      </c>
      <c r="R190" s="7">
        <v>0</v>
      </c>
      <c r="S190" s="7">
        <v>0</v>
      </c>
      <c r="T190" s="7">
        <v>0</v>
      </c>
      <c r="U190" s="7">
        <v>0</v>
      </c>
      <c r="V190" s="7">
        <v>0</v>
      </c>
      <c r="W190" s="7">
        <v>0</v>
      </c>
      <c r="X190" s="7">
        <v>0</v>
      </c>
      <c r="Y190" s="7">
        <v>0</v>
      </c>
      <c r="Z190" s="7">
        <v>0</v>
      </c>
      <c r="AA190" s="7">
        <v>0</v>
      </c>
      <c r="AB190" s="7">
        <v>0</v>
      </c>
      <c r="AC190" s="7">
        <v>0</v>
      </c>
      <c r="AD190" s="7">
        <v>0</v>
      </c>
      <c r="AE190" s="7">
        <v>0</v>
      </c>
      <c r="AF190" s="7">
        <v>0</v>
      </c>
      <c r="AG190" s="7">
        <v>0</v>
      </c>
      <c r="AH190" s="7">
        <v>0</v>
      </c>
      <c r="AI190" s="7">
        <v>0</v>
      </c>
      <c r="AJ190" s="7">
        <v>0</v>
      </c>
      <c r="AK190" s="7">
        <v>0</v>
      </c>
      <c r="AL190" s="7">
        <v>0</v>
      </c>
      <c r="AM190" s="7">
        <v>0</v>
      </c>
      <c r="AN190" s="7">
        <v>0</v>
      </c>
      <c r="AO190" s="7">
        <v>0</v>
      </c>
      <c r="AP190" s="7">
        <v>0</v>
      </c>
      <c r="AQ190" s="7">
        <v>9.4890587414989902E-2</v>
      </c>
      <c r="AR190" s="7">
        <v>0.18194911837774952</v>
      </c>
      <c r="AS190" s="7">
        <v>0.25417593607747913</v>
      </c>
      <c r="AT190" s="7">
        <v>0.21909620623800019</v>
      </c>
      <c r="AU190" s="7">
        <v>0.28774779731057221</v>
      </c>
      <c r="AV190" s="7">
        <v>0.32013707586767159</v>
      </c>
      <c r="AW190" s="7">
        <v>0.36024801617502566</v>
      </c>
      <c r="AX190" s="7">
        <v>0.29497494811063119</v>
      </c>
      <c r="AY190" s="7">
        <v>0.74485895167353267</v>
      </c>
      <c r="AZ190" s="7">
        <v>0.48107063000008043</v>
      </c>
      <c r="BA190" s="7">
        <v>0</v>
      </c>
      <c r="BB190" s="7">
        <v>0</v>
      </c>
    </row>
    <row r="191" spans="1:54" x14ac:dyDescent="0.25">
      <c r="A191" s="7">
        <v>0</v>
      </c>
      <c r="B191" s="7">
        <v>0</v>
      </c>
      <c r="C191" s="7">
        <v>0</v>
      </c>
      <c r="D191" s="7">
        <v>0</v>
      </c>
      <c r="E191" s="7">
        <v>0</v>
      </c>
      <c r="F191" s="7">
        <v>0</v>
      </c>
      <c r="G191" s="7">
        <v>0</v>
      </c>
      <c r="H191" s="7">
        <v>0</v>
      </c>
      <c r="I191" s="7">
        <v>0</v>
      </c>
      <c r="J191" s="7">
        <v>0</v>
      </c>
      <c r="K191" s="7">
        <v>0</v>
      </c>
      <c r="L191" s="7">
        <v>0</v>
      </c>
      <c r="M191" s="7">
        <v>0</v>
      </c>
      <c r="N191" s="7">
        <v>0</v>
      </c>
      <c r="O191" s="7">
        <v>0</v>
      </c>
      <c r="P191" s="7">
        <v>0</v>
      </c>
      <c r="Q191" s="7">
        <v>0</v>
      </c>
      <c r="R191" s="7">
        <v>0</v>
      </c>
      <c r="S191" s="7">
        <v>0</v>
      </c>
      <c r="T191" s="7">
        <v>0</v>
      </c>
      <c r="U191" s="7">
        <v>0</v>
      </c>
      <c r="V191" s="7">
        <v>0</v>
      </c>
      <c r="W191" s="7">
        <v>0</v>
      </c>
      <c r="X191" s="7">
        <v>0</v>
      </c>
      <c r="Y191" s="7">
        <v>0</v>
      </c>
      <c r="Z191" s="7">
        <v>0</v>
      </c>
      <c r="AA191" s="7">
        <v>0</v>
      </c>
      <c r="AB191" s="7">
        <v>0</v>
      </c>
      <c r="AC191" s="7">
        <v>0</v>
      </c>
      <c r="AD191" s="7">
        <v>0</v>
      </c>
      <c r="AE191" s="7">
        <v>0</v>
      </c>
      <c r="AF191" s="7">
        <v>0</v>
      </c>
      <c r="AG191" s="7">
        <v>0</v>
      </c>
      <c r="AH191" s="7">
        <v>0</v>
      </c>
      <c r="AI191" s="7">
        <v>0</v>
      </c>
      <c r="AJ191" s="7">
        <v>0</v>
      </c>
      <c r="AK191" s="7">
        <v>0</v>
      </c>
      <c r="AL191" s="7">
        <v>0</v>
      </c>
      <c r="AM191" s="7">
        <v>0</v>
      </c>
      <c r="AN191" s="7">
        <v>0</v>
      </c>
      <c r="AO191" s="7">
        <v>0</v>
      </c>
      <c r="AP191" s="7">
        <v>0</v>
      </c>
      <c r="AQ191" s="7">
        <v>0.27351519789242262</v>
      </c>
      <c r="AR191" s="7">
        <v>0.27351519789242262</v>
      </c>
      <c r="AS191" s="7">
        <v>0.31664060943913741</v>
      </c>
      <c r="AT191" s="7">
        <v>0.227661889944486</v>
      </c>
      <c r="AU191" s="7">
        <v>0.227661889944486</v>
      </c>
      <c r="AV191" s="7">
        <v>0.27351519789242262</v>
      </c>
      <c r="AW191" s="7">
        <v>0.27351519789242262</v>
      </c>
      <c r="AX191" s="7">
        <v>0.35774755441464423</v>
      </c>
      <c r="AY191" s="7">
        <v>0.54330572766794294</v>
      </c>
      <c r="AZ191" s="7">
        <v>0.35774755441464423</v>
      </c>
      <c r="BA191" s="7">
        <v>0</v>
      </c>
      <c r="BB191" s="7">
        <v>0</v>
      </c>
    </row>
    <row r="192" spans="1:54" x14ac:dyDescent="0.25">
      <c r="A192" s="7">
        <v>0</v>
      </c>
      <c r="B192" s="7">
        <v>0</v>
      </c>
      <c r="C192" s="7">
        <v>0</v>
      </c>
      <c r="D192" s="7">
        <v>0</v>
      </c>
      <c r="E192" s="7">
        <v>0</v>
      </c>
      <c r="F192" s="7">
        <v>0</v>
      </c>
      <c r="G192" s="7">
        <v>0</v>
      </c>
      <c r="H192" s="7">
        <v>0</v>
      </c>
      <c r="I192" s="7">
        <v>0</v>
      </c>
      <c r="J192" s="7">
        <v>0</v>
      </c>
      <c r="K192" s="7">
        <v>0</v>
      </c>
      <c r="L192" s="7">
        <v>0</v>
      </c>
      <c r="M192" s="7">
        <v>0</v>
      </c>
      <c r="N192" s="7">
        <v>0</v>
      </c>
      <c r="O192" s="7">
        <v>0</v>
      </c>
      <c r="P192" s="7">
        <v>0</v>
      </c>
      <c r="Q192" s="7">
        <v>0</v>
      </c>
      <c r="R192" s="7">
        <v>0</v>
      </c>
      <c r="S192" s="7">
        <v>0</v>
      </c>
      <c r="T192" s="7">
        <v>0</v>
      </c>
      <c r="U192" s="7">
        <v>0</v>
      </c>
      <c r="V192" s="7">
        <v>0</v>
      </c>
      <c r="W192" s="7">
        <v>0</v>
      </c>
      <c r="X192" s="7">
        <v>0</v>
      </c>
      <c r="Y192" s="7">
        <v>0</v>
      </c>
      <c r="Z192" s="7">
        <v>0</v>
      </c>
      <c r="AA192" s="7">
        <v>0</v>
      </c>
      <c r="AB192" s="7">
        <v>0</v>
      </c>
      <c r="AC192" s="7">
        <v>0</v>
      </c>
      <c r="AD192" s="7">
        <v>0</v>
      </c>
      <c r="AE192" s="7">
        <v>0</v>
      </c>
      <c r="AF192" s="7">
        <v>0</v>
      </c>
      <c r="AG192" s="7">
        <v>0</v>
      </c>
      <c r="AH192" s="7">
        <v>0</v>
      </c>
      <c r="AI192" s="7">
        <v>0</v>
      </c>
      <c r="AJ192" s="7">
        <v>0</v>
      </c>
      <c r="AK192" s="7">
        <v>0</v>
      </c>
      <c r="AL192" s="7">
        <v>0</v>
      </c>
      <c r="AM192" s="7">
        <v>0</v>
      </c>
      <c r="AN192" s="7">
        <v>0</v>
      </c>
      <c r="AO192" s="7">
        <v>0</v>
      </c>
      <c r="AP192" s="7">
        <v>0</v>
      </c>
      <c r="AQ192" s="7">
        <v>0.19506432296909315</v>
      </c>
      <c r="AR192" s="7">
        <v>0.19506432296909315</v>
      </c>
      <c r="AS192" s="7">
        <v>0.19506432296909315</v>
      </c>
      <c r="AT192" s="7">
        <v>0.19506432296909315</v>
      </c>
      <c r="AU192" s="7">
        <v>0.19506432296909315</v>
      </c>
      <c r="AV192" s="7">
        <v>0.2868893966672208</v>
      </c>
      <c r="AW192" s="7">
        <v>0.19506432296909315</v>
      </c>
      <c r="AX192" s="7">
        <v>0.36440916210125041</v>
      </c>
      <c r="AY192" s="7">
        <v>0.36440916210125041</v>
      </c>
      <c r="AZ192" s="7">
        <v>0.19506432296909315</v>
      </c>
      <c r="BA192" s="7">
        <v>0</v>
      </c>
      <c r="BB192" s="7">
        <v>0</v>
      </c>
    </row>
    <row r="193" spans="1:54" x14ac:dyDescent="0.25">
      <c r="A193" s="7">
        <v>0</v>
      </c>
      <c r="B193" s="7">
        <v>0</v>
      </c>
      <c r="C193" s="7">
        <v>0</v>
      </c>
      <c r="D193" s="7">
        <v>0</v>
      </c>
      <c r="E193" s="7">
        <v>0</v>
      </c>
      <c r="F193" s="7">
        <v>0</v>
      </c>
      <c r="G193" s="7">
        <v>0</v>
      </c>
      <c r="H193" s="7">
        <v>0</v>
      </c>
      <c r="I193" s="7">
        <v>0</v>
      </c>
      <c r="J193" s="7">
        <v>0</v>
      </c>
      <c r="K193" s="7">
        <v>0</v>
      </c>
      <c r="L193" s="7">
        <v>0</v>
      </c>
      <c r="M193" s="7">
        <v>0</v>
      </c>
      <c r="N193" s="7">
        <v>0</v>
      </c>
      <c r="O193" s="7">
        <v>0</v>
      </c>
      <c r="P193" s="7">
        <v>0</v>
      </c>
      <c r="Q193" s="7">
        <v>0</v>
      </c>
      <c r="R193" s="7">
        <v>0</v>
      </c>
      <c r="S193" s="7">
        <v>0</v>
      </c>
      <c r="T193" s="7">
        <v>0</v>
      </c>
      <c r="U193" s="7">
        <v>0</v>
      </c>
      <c r="V193" s="7">
        <v>0</v>
      </c>
      <c r="W193" s="7">
        <v>0</v>
      </c>
      <c r="X193" s="7">
        <v>0</v>
      </c>
      <c r="Y193" s="7">
        <v>0</v>
      </c>
      <c r="Z193" s="7">
        <v>0</v>
      </c>
      <c r="AA193" s="7">
        <v>0</v>
      </c>
      <c r="AB193" s="7">
        <v>0</v>
      </c>
      <c r="AC193" s="7">
        <v>0</v>
      </c>
      <c r="AD193" s="7">
        <v>0</v>
      </c>
      <c r="AE193" s="7">
        <v>0</v>
      </c>
      <c r="AF193" s="7">
        <v>0</v>
      </c>
      <c r="AG193" s="7">
        <v>0</v>
      </c>
      <c r="AH193" s="7">
        <v>0</v>
      </c>
      <c r="AI193" s="7">
        <v>0</v>
      </c>
      <c r="AJ193" s="7">
        <v>0</v>
      </c>
      <c r="AK193" s="7">
        <v>0</v>
      </c>
      <c r="AL193" s="7">
        <v>0</v>
      </c>
      <c r="AM193" s="7">
        <v>0</v>
      </c>
      <c r="AN193" s="7">
        <v>0</v>
      </c>
      <c r="AO193" s="7">
        <v>0</v>
      </c>
      <c r="AP193" s="7">
        <v>0</v>
      </c>
      <c r="AQ193" s="7">
        <v>0.32361135818883335</v>
      </c>
      <c r="AR193" s="7">
        <v>0.21120168345697299</v>
      </c>
      <c r="AS193" s="7">
        <v>0.32361135818883335</v>
      </c>
      <c r="AT193" s="7">
        <v>0.37384171348868245</v>
      </c>
      <c r="AU193" s="7">
        <v>0.37384171348868245</v>
      </c>
      <c r="AV193" s="7">
        <v>0.37384171348868245</v>
      </c>
      <c r="AW193" s="7">
        <v>0.37384171348868245</v>
      </c>
      <c r="AX193" s="7">
        <v>0.42151284363725283</v>
      </c>
      <c r="AY193" s="7">
        <v>0.67179192430482271</v>
      </c>
      <c r="AZ193" s="7">
        <v>0.55321961565964894</v>
      </c>
      <c r="BA193" s="7">
        <v>0</v>
      </c>
      <c r="BB193" s="7">
        <v>0</v>
      </c>
    </row>
    <row r="194" spans="1:54" x14ac:dyDescent="0.25">
      <c r="A194" s="7">
        <v>0</v>
      </c>
      <c r="B194" s="7">
        <v>0</v>
      </c>
      <c r="C194" s="7">
        <v>0</v>
      </c>
      <c r="D194" s="7">
        <v>0</v>
      </c>
      <c r="E194" s="7">
        <v>0</v>
      </c>
      <c r="F194" s="7">
        <v>0</v>
      </c>
      <c r="G194" s="7">
        <v>0</v>
      </c>
      <c r="H194" s="7">
        <v>0</v>
      </c>
      <c r="I194" s="7">
        <v>0</v>
      </c>
      <c r="J194" s="7">
        <v>0</v>
      </c>
      <c r="K194" s="7">
        <v>0</v>
      </c>
      <c r="L194" s="7">
        <v>0</v>
      </c>
      <c r="M194" s="7">
        <v>0</v>
      </c>
      <c r="N194" s="7">
        <v>0</v>
      </c>
      <c r="O194" s="7">
        <v>0</v>
      </c>
      <c r="P194" s="7">
        <v>0</v>
      </c>
      <c r="Q194" s="7">
        <v>0</v>
      </c>
      <c r="R194" s="7">
        <v>0</v>
      </c>
      <c r="S194" s="7">
        <v>0</v>
      </c>
      <c r="T194" s="7">
        <v>0</v>
      </c>
      <c r="U194" s="7">
        <v>0</v>
      </c>
      <c r="V194" s="7">
        <v>0</v>
      </c>
      <c r="W194" s="7">
        <v>0</v>
      </c>
      <c r="X194" s="7">
        <v>0</v>
      </c>
      <c r="Y194" s="7">
        <v>0</v>
      </c>
      <c r="Z194" s="7">
        <v>0</v>
      </c>
      <c r="AA194" s="7">
        <v>0</v>
      </c>
      <c r="AB194" s="7">
        <v>0</v>
      </c>
      <c r="AC194" s="7">
        <v>0</v>
      </c>
      <c r="AD194" s="7">
        <v>0</v>
      </c>
      <c r="AE194" s="7">
        <v>0</v>
      </c>
      <c r="AF194" s="7">
        <v>0</v>
      </c>
      <c r="AG194" s="7">
        <v>0</v>
      </c>
      <c r="AH194" s="7">
        <v>0</v>
      </c>
      <c r="AI194" s="7">
        <v>0</v>
      </c>
      <c r="AJ194" s="7">
        <v>0</v>
      </c>
      <c r="AK194" s="7">
        <v>0</v>
      </c>
      <c r="AL194" s="7">
        <v>0</v>
      </c>
      <c r="AM194" s="7">
        <v>0</v>
      </c>
      <c r="AN194" s="7">
        <v>0</v>
      </c>
      <c r="AO194" s="7">
        <v>0</v>
      </c>
      <c r="AP194" s="7">
        <v>0</v>
      </c>
      <c r="AQ194" s="7">
        <v>0.34712043860867192</v>
      </c>
      <c r="AR194" s="7">
        <v>0.34712043860867192</v>
      </c>
      <c r="AS194" s="7">
        <v>0.27294359967336801</v>
      </c>
      <c r="AT194" s="7">
        <v>0.34712043860867192</v>
      </c>
      <c r="AU194" s="7">
        <v>0.34712043860867192</v>
      </c>
      <c r="AV194" s="7">
        <v>0.34712043860867192</v>
      </c>
      <c r="AW194" s="7">
        <v>0.41417749139477378</v>
      </c>
      <c r="AX194" s="7">
        <v>0.47637276573648091</v>
      </c>
      <c r="AY194" s="7">
        <v>0.64254879410693722</v>
      </c>
      <c r="AZ194" s="7">
        <v>0.59007476182792562</v>
      </c>
      <c r="BA194" s="7">
        <v>0</v>
      </c>
      <c r="BB194" s="7">
        <v>0</v>
      </c>
    </row>
    <row r="195" spans="1:54" x14ac:dyDescent="0.25">
      <c r="A195" s="7">
        <v>0</v>
      </c>
      <c r="B195" s="7">
        <v>0</v>
      </c>
      <c r="C195" s="7">
        <v>0</v>
      </c>
      <c r="D195" s="7">
        <v>0</v>
      </c>
      <c r="E195" s="7">
        <v>0</v>
      </c>
      <c r="F195" s="7">
        <v>0</v>
      </c>
      <c r="G195" s="7">
        <v>0</v>
      </c>
      <c r="H195" s="7">
        <v>0</v>
      </c>
      <c r="I195" s="7">
        <v>0</v>
      </c>
      <c r="J195" s="7">
        <v>0</v>
      </c>
      <c r="K195" s="7">
        <v>0</v>
      </c>
      <c r="L195" s="7">
        <v>0</v>
      </c>
      <c r="M195" s="7">
        <v>0</v>
      </c>
      <c r="N195" s="7">
        <v>0</v>
      </c>
      <c r="O195" s="7">
        <v>0</v>
      </c>
      <c r="P195" s="7">
        <v>0</v>
      </c>
      <c r="Q195" s="7">
        <v>0</v>
      </c>
      <c r="R195" s="7">
        <v>0</v>
      </c>
      <c r="S195" s="7">
        <v>0</v>
      </c>
      <c r="T195" s="7">
        <v>0</v>
      </c>
      <c r="U195" s="7">
        <v>0</v>
      </c>
      <c r="V195" s="7">
        <v>0</v>
      </c>
      <c r="W195" s="7">
        <v>0</v>
      </c>
      <c r="X195" s="7">
        <v>0</v>
      </c>
      <c r="Y195" s="7">
        <v>0</v>
      </c>
      <c r="Z195" s="7">
        <v>0</v>
      </c>
      <c r="AA195" s="7">
        <v>0</v>
      </c>
      <c r="AB195" s="7">
        <v>0</v>
      </c>
      <c r="AC195" s="7">
        <v>0</v>
      </c>
      <c r="AD195" s="7">
        <v>0</v>
      </c>
      <c r="AE195" s="7">
        <v>0</v>
      </c>
      <c r="AF195" s="7">
        <v>0</v>
      </c>
      <c r="AG195" s="7">
        <v>0</v>
      </c>
      <c r="AH195" s="7">
        <v>0</v>
      </c>
      <c r="AI195" s="7">
        <v>0</v>
      </c>
      <c r="AJ195" s="7">
        <v>0</v>
      </c>
      <c r="AK195" s="7">
        <v>0</v>
      </c>
      <c r="AL195" s="7">
        <v>0</v>
      </c>
      <c r="AM195" s="7">
        <v>0</v>
      </c>
      <c r="AN195" s="7">
        <v>0</v>
      </c>
      <c r="AO195" s="7">
        <v>0</v>
      </c>
      <c r="AP195" s="7">
        <v>0</v>
      </c>
      <c r="AQ195" s="7">
        <v>0.15437251281557451</v>
      </c>
      <c r="AR195" s="7">
        <v>0.29161274155393313</v>
      </c>
      <c r="AS195" s="7">
        <v>0.15437251281557451</v>
      </c>
      <c r="AT195" s="7">
        <v>0.15437251281557451</v>
      </c>
      <c r="AU195" s="7">
        <v>0.15437251281557451</v>
      </c>
      <c r="AV195" s="7">
        <v>0.15437251281557451</v>
      </c>
      <c r="AW195" s="7">
        <v>0.29161274155393313</v>
      </c>
      <c r="AX195" s="7">
        <v>0.29161274155393313</v>
      </c>
      <c r="AY195" s="7">
        <v>0.59342333117435242</v>
      </c>
      <c r="AZ195" s="7">
        <v>0.22844439766763314</v>
      </c>
      <c r="BA195" s="7">
        <v>0</v>
      </c>
      <c r="BB195" s="7">
        <v>0</v>
      </c>
    </row>
    <row r="196" spans="1:54" x14ac:dyDescent="0.25">
      <c r="A196" s="7">
        <v>0</v>
      </c>
      <c r="B196" s="7">
        <v>0</v>
      </c>
      <c r="C196" s="7">
        <v>0</v>
      </c>
      <c r="D196" s="7">
        <v>0</v>
      </c>
      <c r="E196" s="7">
        <v>0</v>
      </c>
      <c r="F196" s="7">
        <v>0</v>
      </c>
      <c r="G196" s="7">
        <v>0</v>
      </c>
      <c r="H196" s="7">
        <v>0</v>
      </c>
      <c r="I196" s="7">
        <v>0</v>
      </c>
      <c r="J196" s="7">
        <v>0</v>
      </c>
      <c r="K196" s="7">
        <v>0</v>
      </c>
      <c r="L196" s="7">
        <v>0</v>
      </c>
      <c r="M196" s="7">
        <v>0</v>
      </c>
      <c r="N196" s="7">
        <v>0</v>
      </c>
      <c r="O196" s="7">
        <v>0</v>
      </c>
      <c r="P196" s="7">
        <v>0</v>
      </c>
      <c r="Q196" s="7">
        <v>0</v>
      </c>
      <c r="R196" s="7">
        <v>0</v>
      </c>
      <c r="S196" s="7">
        <v>0</v>
      </c>
      <c r="T196" s="7">
        <v>0</v>
      </c>
      <c r="U196" s="7">
        <v>0</v>
      </c>
      <c r="V196" s="7">
        <v>0</v>
      </c>
      <c r="W196" s="7">
        <v>0</v>
      </c>
      <c r="X196" s="7">
        <v>0</v>
      </c>
      <c r="Y196" s="7">
        <v>0</v>
      </c>
      <c r="Z196" s="7">
        <v>0</v>
      </c>
      <c r="AA196" s="7">
        <v>0</v>
      </c>
      <c r="AB196" s="7">
        <v>0</v>
      </c>
      <c r="AC196" s="7">
        <v>0</v>
      </c>
      <c r="AD196" s="7">
        <v>0</v>
      </c>
      <c r="AE196" s="7">
        <v>0</v>
      </c>
      <c r="AF196" s="7">
        <v>0</v>
      </c>
      <c r="AG196" s="7">
        <v>0</v>
      </c>
      <c r="AH196" s="7">
        <v>0</v>
      </c>
      <c r="AI196" s="7">
        <v>0</v>
      </c>
      <c r="AJ196" s="7">
        <v>0</v>
      </c>
      <c r="AK196" s="7">
        <v>0</v>
      </c>
      <c r="AL196" s="7">
        <v>0</v>
      </c>
      <c r="AM196" s="7">
        <v>0</v>
      </c>
      <c r="AN196" s="7">
        <v>0</v>
      </c>
      <c r="AO196" s="7">
        <v>0</v>
      </c>
      <c r="AP196" s="7">
        <v>0</v>
      </c>
      <c r="AQ196" s="7">
        <v>0.31948456657830304</v>
      </c>
      <c r="AR196" s="7">
        <v>0.31948456657830304</v>
      </c>
      <c r="AS196" s="7">
        <v>0.31948456657830304</v>
      </c>
      <c r="AT196" s="7">
        <v>0.21801936091053398</v>
      </c>
      <c r="AU196" s="7">
        <v>0.21801936091053398</v>
      </c>
      <c r="AV196" s="7">
        <v>0.31948456657830304</v>
      </c>
      <c r="AW196" s="7">
        <v>0.31948456657830304</v>
      </c>
      <c r="AX196" s="7">
        <v>0.40460269660337245</v>
      </c>
      <c r="AY196" s="7">
        <v>0.67713023379371773</v>
      </c>
      <c r="AZ196" s="7">
        <v>0.48089113380685244</v>
      </c>
      <c r="BA196" s="7">
        <v>0</v>
      </c>
      <c r="BB196" s="7">
        <v>0</v>
      </c>
    </row>
    <row r="197" spans="1:54" x14ac:dyDescent="0.25">
      <c r="A197" s="7">
        <v>0</v>
      </c>
      <c r="B197" s="7">
        <v>0</v>
      </c>
      <c r="C197" s="7">
        <v>0</v>
      </c>
      <c r="D197" s="7">
        <v>0</v>
      </c>
      <c r="E197" s="7">
        <v>0</v>
      </c>
      <c r="F197" s="7">
        <v>0</v>
      </c>
      <c r="G197" s="7">
        <v>0</v>
      </c>
      <c r="H197" s="7">
        <v>0</v>
      </c>
      <c r="I197" s="7">
        <v>0</v>
      </c>
      <c r="J197" s="7">
        <v>0</v>
      </c>
      <c r="K197" s="7">
        <v>0</v>
      </c>
      <c r="L197" s="7">
        <v>0</v>
      </c>
      <c r="M197" s="7">
        <v>0</v>
      </c>
      <c r="N197" s="7">
        <v>0</v>
      </c>
      <c r="O197" s="7">
        <v>0</v>
      </c>
      <c r="P197" s="7">
        <v>0</v>
      </c>
      <c r="Q197" s="7">
        <v>0</v>
      </c>
      <c r="R197" s="7">
        <v>0</v>
      </c>
      <c r="S197" s="7">
        <v>0</v>
      </c>
      <c r="T197" s="7">
        <v>0</v>
      </c>
      <c r="U197" s="7">
        <v>0</v>
      </c>
      <c r="V197" s="7">
        <v>0</v>
      </c>
      <c r="W197" s="7">
        <v>0</v>
      </c>
      <c r="X197" s="7">
        <v>0</v>
      </c>
      <c r="Y197" s="7">
        <v>0</v>
      </c>
      <c r="Z197" s="7">
        <v>0</v>
      </c>
      <c r="AA197" s="7">
        <v>0</v>
      </c>
      <c r="AB197" s="7">
        <v>0</v>
      </c>
      <c r="AC197" s="7">
        <v>0</v>
      </c>
      <c r="AD197" s="7">
        <v>0</v>
      </c>
      <c r="AE197" s="7">
        <v>0</v>
      </c>
      <c r="AF197" s="7">
        <v>0</v>
      </c>
      <c r="AG197" s="7">
        <v>0</v>
      </c>
      <c r="AH197" s="7">
        <v>0</v>
      </c>
      <c r="AI197" s="7">
        <v>0</v>
      </c>
      <c r="AJ197" s="7">
        <v>0</v>
      </c>
      <c r="AK197" s="7">
        <v>0</v>
      </c>
      <c r="AL197" s="7">
        <v>0</v>
      </c>
      <c r="AM197" s="7">
        <v>0</v>
      </c>
      <c r="AN197" s="7">
        <v>0</v>
      </c>
      <c r="AO197" s="7">
        <v>0</v>
      </c>
      <c r="AP197" s="7">
        <v>0</v>
      </c>
      <c r="AQ197" s="7">
        <v>0</v>
      </c>
      <c r="AR197" s="7">
        <v>0</v>
      </c>
      <c r="AS197" s="7">
        <v>0.14254097320137737</v>
      </c>
      <c r="AT197" s="7">
        <v>0.11069616059315213</v>
      </c>
      <c r="AU197" s="7">
        <v>7.3972785347280245E-2</v>
      </c>
      <c r="AV197" s="7">
        <v>0.19982801419938112</v>
      </c>
      <c r="AW197" s="7">
        <v>0.32629302395671322</v>
      </c>
      <c r="AX197" s="7">
        <v>0.17195993079057037</v>
      </c>
      <c r="AY197" s="7">
        <v>0.30222241352988055</v>
      </c>
      <c r="AZ197" s="7">
        <v>0.25246050864195313</v>
      </c>
      <c r="BA197" s="7">
        <v>0.22135344538138635</v>
      </c>
      <c r="BB197" s="7">
        <v>0.48543976815223377</v>
      </c>
    </row>
    <row r="198" spans="1:54" x14ac:dyDescent="0.25">
      <c r="A198" s="7">
        <v>0</v>
      </c>
      <c r="B198" s="7">
        <v>0</v>
      </c>
      <c r="C198" s="7">
        <v>0</v>
      </c>
      <c r="D198" s="7">
        <v>0</v>
      </c>
      <c r="E198" s="7">
        <v>0</v>
      </c>
      <c r="F198" s="7">
        <v>0</v>
      </c>
      <c r="G198" s="7">
        <v>0</v>
      </c>
      <c r="H198" s="7">
        <v>0</v>
      </c>
      <c r="I198" s="7">
        <v>0</v>
      </c>
      <c r="J198" s="7">
        <v>0</v>
      </c>
      <c r="K198" s="7">
        <v>0</v>
      </c>
      <c r="L198" s="7">
        <v>0</v>
      </c>
      <c r="M198" s="7">
        <v>0</v>
      </c>
      <c r="N198" s="7">
        <v>0</v>
      </c>
      <c r="O198" s="7">
        <v>0</v>
      </c>
      <c r="P198" s="7">
        <v>0</v>
      </c>
      <c r="Q198" s="7">
        <v>0</v>
      </c>
      <c r="R198" s="7">
        <v>0</v>
      </c>
      <c r="S198" s="7">
        <v>0</v>
      </c>
      <c r="T198" s="7">
        <v>0</v>
      </c>
      <c r="U198" s="7">
        <v>0</v>
      </c>
      <c r="V198" s="7">
        <v>0</v>
      </c>
      <c r="W198" s="7">
        <v>0</v>
      </c>
      <c r="X198" s="7">
        <v>0</v>
      </c>
      <c r="Y198" s="7">
        <v>0</v>
      </c>
      <c r="Z198" s="7">
        <v>0</v>
      </c>
      <c r="AA198" s="7">
        <v>0</v>
      </c>
      <c r="AB198" s="7">
        <v>0</v>
      </c>
      <c r="AC198" s="7">
        <v>0</v>
      </c>
      <c r="AD198" s="7">
        <v>0</v>
      </c>
      <c r="AE198" s="7">
        <v>0</v>
      </c>
      <c r="AF198" s="7">
        <v>0</v>
      </c>
      <c r="AG198" s="7">
        <v>0</v>
      </c>
      <c r="AH198" s="7">
        <v>0</v>
      </c>
      <c r="AI198" s="7">
        <v>0</v>
      </c>
      <c r="AJ198" s="7">
        <v>0</v>
      </c>
      <c r="AK198" s="7">
        <v>0</v>
      </c>
      <c r="AL198" s="7">
        <v>0</v>
      </c>
      <c r="AM198" s="7">
        <v>0</v>
      </c>
      <c r="AN198" s="7">
        <v>0</v>
      </c>
      <c r="AO198" s="7">
        <v>0</v>
      </c>
      <c r="AP198" s="7">
        <v>0</v>
      </c>
      <c r="AQ198" s="7">
        <v>0</v>
      </c>
      <c r="AR198" s="7">
        <v>0</v>
      </c>
      <c r="AS198" s="7">
        <v>0.22844439766763314</v>
      </c>
      <c r="AT198" s="7">
        <v>0.22844439766763314</v>
      </c>
      <c r="AU198" s="7">
        <v>0.29161274155393313</v>
      </c>
      <c r="AV198" s="7">
        <v>0.22844439766763314</v>
      </c>
      <c r="AW198" s="7">
        <v>0.40284578307787156</v>
      </c>
      <c r="AX198" s="7">
        <v>0.22844439766763314</v>
      </c>
      <c r="AY198" s="7">
        <v>0.22844439766763314</v>
      </c>
      <c r="AZ198" s="7">
        <v>0.15437251281557451</v>
      </c>
      <c r="BA198" s="7">
        <v>0.31698271401908196</v>
      </c>
      <c r="BB198" s="7">
        <v>0.31698271401908196</v>
      </c>
    </row>
    <row r="199" spans="1:54" x14ac:dyDescent="0.25">
      <c r="A199" s="7">
        <v>0</v>
      </c>
      <c r="B199" s="7">
        <v>0</v>
      </c>
      <c r="C199" s="7">
        <v>0</v>
      </c>
      <c r="D199" s="7">
        <v>0</v>
      </c>
      <c r="E199" s="7">
        <v>0</v>
      </c>
      <c r="F199" s="7">
        <v>0</v>
      </c>
      <c r="G199" s="7">
        <v>0</v>
      </c>
      <c r="H199" s="7">
        <v>0</v>
      </c>
      <c r="I199" s="7">
        <v>0</v>
      </c>
      <c r="J199" s="7">
        <v>0</v>
      </c>
      <c r="K199" s="7">
        <v>0</v>
      </c>
      <c r="L199" s="7">
        <v>0</v>
      </c>
      <c r="M199" s="7">
        <v>0</v>
      </c>
      <c r="N199" s="7">
        <v>0</v>
      </c>
      <c r="O199" s="7">
        <v>0</v>
      </c>
      <c r="P199" s="7">
        <v>0</v>
      </c>
      <c r="Q199" s="7">
        <v>0</v>
      </c>
      <c r="R199" s="7">
        <v>0</v>
      </c>
      <c r="S199" s="7">
        <v>0</v>
      </c>
      <c r="T199" s="7">
        <v>0</v>
      </c>
      <c r="U199" s="7">
        <v>0</v>
      </c>
      <c r="V199" s="7">
        <v>0</v>
      </c>
      <c r="W199" s="7">
        <v>0</v>
      </c>
      <c r="X199" s="7">
        <v>0</v>
      </c>
      <c r="Y199" s="7">
        <v>0</v>
      </c>
      <c r="Z199" s="7">
        <v>0</v>
      </c>
      <c r="AA199" s="7">
        <v>0</v>
      </c>
      <c r="AB199" s="7">
        <v>0</v>
      </c>
      <c r="AC199" s="7">
        <v>0</v>
      </c>
      <c r="AD199" s="7">
        <v>0</v>
      </c>
      <c r="AE199" s="7">
        <v>0</v>
      </c>
      <c r="AF199" s="7">
        <v>0</v>
      </c>
      <c r="AG199" s="7">
        <v>0</v>
      </c>
      <c r="AH199" s="7">
        <v>0</v>
      </c>
      <c r="AI199" s="7">
        <v>0</v>
      </c>
      <c r="AJ199" s="7">
        <v>0</v>
      </c>
      <c r="AK199" s="7">
        <v>0</v>
      </c>
      <c r="AL199" s="7">
        <v>0</v>
      </c>
      <c r="AM199" s="7">
        <v>0</v>
      </c>
      <c r="AN199" s="7">
        <v>0</v>
      </c>
      <c r="AO199" s="7">
        <v>0</v>
      </c>
      <c r="AP199" s="7">
        <v>0</v>
      </c>
      <c r="AQ199" s="7">
        <v>0</v>
      </c>
      <c r="AR199" s="7">
        <v>0</v>
      </c>
      <c r="AS199" s="7">
        <v>0.45925812643990049</v>
      </c>
      <c r="AT199" s="7">
        <v>0.45925812643990049</v>
      </c>
      <c r="AU199" s="7">
        <v>0.45925812643990049</v>
      </c>
      <c r="AV199" s="7">
        <v>0.45925812643990049</v>
      </c>
      <c r="AW199" s="7">
        <v>0.64123457899767455</v>
      </c>
      <c r="AX199" s="7">
        <v>0.64123457899767455</v>
      </c>
      <c r="AY199" s="7">
        <v>0.45925812643990049</v>
      </c>
      <c r="AZ199" s="7">
        <v>0.45925812643990049</v>
      </c>
      <c r="BA199" s="7">
        <v>0.52182375010498139</v>
      </c>
      <c r="BB199" s="7">
        <v>0.52182375010498139</v>
      </c>
    </row>
    <row r="200" spans="1:54" x14ac:dyDescent="0.25">
      <c r="A200" s="7">
        <v>0</v>
      </c>
      <c r="B200" s="7">
        <v>0</v>
      </c>
      <c r="C200" s="7">
        <v>0</v>
      </c>
      <c r="D200" s="7">
        <v>0</v>
      </c>
      <c r="E200" s="7">
        <v>0</v>
      </c>
      <c r="F200" s="7">
        <v>0</v>
      </c>
      <c r="G200" s="7">
        <v>0</v>
      </c>
      <c r="H200" s="7">
        <v>0</v>
      </c>
      <c r="I200" s="7">
        <v>0</v>
      </c>
      <c r="J200" s="7">
        <v>0</v>
      </c>
      <c r="K200" s="7">
        <v>0</v>
      </c>
      <c r="L200" s="7">
        <v>0</v>
      </c>
      <c r="M200" s="7">
        <v>0</v>
      </c>
      <c r="N200" s="7">
        <v>0</v>
      </c>
      <c r="O200" s="7">
        <v>0</v>
      </c>
      <c r="P200" s="7">
        <v>0</v>
      </c>
      <c r="Q200" s="7">
        <v>0</v>
      </c>
      <c r="R200" s="7">
        <v>0</v>
      </c>
      <c r="S200" s="7">
        <v>0</v>
      </c>
      <c r="T200" s="7">
        <v>0</v>
      </c>
      <c r="U200" s="7">
        <v>0</v>
      </c>
      <c r="V200" s="7">
        <v>0</v>
      </c>
      <c r="W200" s="7">
        <v>0</v>
      </c>
      <c r="X200" s="7">
        <v>0</v>
      </c>
      <c r="Y200" s="7">
        <v>0</v>
      </c>
      <c r="Z200" s="7">
        <v>0</v>
      </c>
      <c r="AA200" s="7">
        <v>0</v>
      </c>
      <c r="AB200" s="7">
        <v>0</v>
      </c>
      <c r="AC200" s="7">
        <v>0</v>
      </c>
      <c r="AD200" s="7">
        <v>0</v>
      </c>
      <c r="AE200" s="7">
        <v>0</v>
      </c>
      <c r="AF200" s="7">
        <v>0</v>
      </c>
      <c r="AG200" s="7">
        <v>0</v>
      </c>
      <c r="AH200" s="7">
        <v>0</v>
      </c>
      <c r="AI200" s="7">
        <v>0</v>
      </c>
      <c r="AJ200" s="7">
        <v>0</v>
      </c>
      <c r="AK200" s="7">
        <v>0</v>
      </c>
      <c r="AL200" s="7">
        <v>0</v>
      </c>
      <c r="AM200" s="7">
        <v>0</v>
      </c>
      <c r="AN200" s="7">
        <v>0</v>
      </c>
      <c r="AO200" s="7">
        <v>0</v>
      </c>
      <c r="AP200" s="7">
        <v>0</v>
      </c>
      <c r="AQ200" s="7">
        <v>0</v>
      </c>
      <c r="AR200" s="7">
        <v>0</v>
      </c>
      <c r="AS200" s="7">
        <v>0.30849710781876072</v>
      </c>
      <c r="AT200" s="7">
        <v>0.30849710781876072</v>
      </c>
      <c r="AU200" s="7">
        <v>0.30849710781876072</v>
      </c>
      <c r="AV200" s="7">
        <v>0.30849710781876072</v>
      </c>
      <c r="AW200" s="7">
        <v>0.55609546230764106</v>
      </c>
      <c r="AX200" s="7">
        <v>0.30849710781876072</v>
      </c>
      <c r="AY200" s="7">
        <v>0.30849710781876072</v>
      </c>
      <c r="AZ200" s="7">
        <v>0.30849710781876072</v>
      </c>
      <c r="BA200" s="7">
        <v>0.55609546230764106</v>
      </c>
      <c r="BB200" s="7">
        <v>0.81291397155260103</v>
      </c>
    </row>
    <row r="201" spans="1:54" x14ac:dyDescent="0.25">
      <c r="A201" s="7">
        <v>0</v>
      </c>
      <c r="B201" s="7">
        <v>0</v>
      </c>
      <c r="C201" s="7">
        <v>0</v>
      </c>
      <c r="D201" s="7">
        <v>0</v>
      </c>
      <c r="E201" s="7">
        <v>0</v>
      </c>
      <c r="F201" s="7">
        <v>0</v>
      </c>
      <c r="G201" s="7">
        <v>0</v>
      </c>
      <c r="H201" s="7">
        <v>0</v>
      </c>
      <c r="I201" s="7">
        <v>0</v>
      </c>
      <c r="J201" s="7">
        <v>0</v>
      </c>
      <c r="K201" s="7">
        <v>0</v>
      </c>
      <c r="L201" s="7">
        <v>0</v>
      </c>
      <c r="M201" s="7">
        <v>0</v>
      </c>
      <c r="N201" s="7">
        <v>0</v>
      </c>
      <c r="O201" s="7">
        <v>0</v>
      </c>
      <c r="P201" s="7">
        <v>0</v>
      </c>
      <c r="Q201" s="7">
        <v>0</v>
      </c>
      <c r="R201" s="7">
        <v>0</v>
      </c>
      <c r="S201" s="7">
        <v>0</v>
      </c>
      <c r="T201" s="7">
        <v>0</v>
      </c>
      <c r="U201" s="7">
        <v>0</v>
      </c>
      <c r="V201" s="7">
        <v>0</v>
      </c>
      <c r="W201" s="7">
        <v>0</v>
      </c>
      <c r="X201" s="7">
        <v>0</v>
      </c>
      <c r="Y201" s="7">
        <v>0</v>
      </c>
      <c r="Z201" s="7">
        <v>0</v>
      </c>
      <c r="AA201" s="7">
        <v>0</v>
      </c>
      <c r="AB201" s="7">
        <v>0</v>
      </c>
      <c r="AC201" s="7">
        <v>0</v>
      </c>
      <c r="AD201" s="7">
        <v>0</v>
      </c>
      <c r="AE201" s="7">
        <v>0</v>
      </c>
      <c r="AF201" s="7">
        <v>0</v>
      </c>
      <c r="AG201" s="7">
        <v>0</v>
      </c>
      <c r="AH201" s="7">
        <v>0</v>
      </c>
      <c r="AI201" s="7">
        <v>0</v>
      </c>
      <c r="AJ201" s="7">
        <v>0</v>
      </c>
      <c r="AK201" s="7">
        <v>0</v>
      </c>
      <c r="AL201" s="7">
        <v>0</v>
      </c>
      <c r="AM201" s="7">
        <v>0</v>
      </c>
      <c r="AN201" s="7">
        <v>0</v>
      </c>
      <c r="AO201" s="7">
        <v>0</v>
      </c>
      <c r="AP201" s="7">
        <v>0</v>
      </c>
      <c r="AQ201" s="7">
        <v>0</v>
      </c>
      <c r="AR201" s="7">
        <v>0</v>
      </c>
      <c r="AS201" s="7">
        <v>0.45925812643990049</v>
      </c>
      <c r="AT201" s="7">
        <v>0.45925812643990049</v>
      </c>
      <c r="AU201" s="7">
        <v>0.45925812643990049</v>
      </c>
      <c r="AV201" s="7">
        <v>0.45925812643990049</v>
      </c>
      <c r="AW201" s="7">
        <v>0.64123457899767455</v>
      </c>
      <c r="AX201" s="7">
        <v>0.45925812643990049</v>
      </c>
      <c r="AY201" s="7">
        <v>0.45925812643990049</v>
      </c>
      <c r="AZ201" s="7">
        <v>0.45925812643990049</v>
      </c>
      <c r="BA201" s="7">
        <v>0.64123457899767455</v>
      </c>
      <c r="BB201" s="7">
        <v>0.64123457899767455</v>
      </c>
    </row>
    <row r="202" spans="1:54" x14ac:dyDescent="0.25">
      <c r="A202" s="7">
        <v>0</v>
      </c>
      <c r="B202" s="7">
        <v>0</v>
      </c>
      <c r="C202" s="7">
        <v>0</v>
      </c>
      <c r="D202" s="7">
        <v>0</v>
      </c>
      <c r="E202" s="7">
        <v>0</v>
      </c>
      <c r="F202" s="7">
        <v>0</v>
      </c>
      <c r="G202" s="7">
        <v>0</v>
      </c>
      <c r="H202" s="7">
        <v>0</v>
      </c>
      <c r="I202" s="7">
        <v>0</v>
      </c>
      <c r="J202" s="7">
        <v>0</v>
      </c>
      <c r="K202" s="7">
        <v>0</v>
      </c>
      <c r="L202" s="7">
        <v>0</v>
      </c>
      <c r="M202" s="7">
        <v>0</v>
      </c>
      <c r="N202" s="7">
        <v>0</v>
      </c>
      <c r="O202" s="7">
        <v>0</v>
      </c>
      <c r="P202" s="7">
        <v>0</v>
      </c>
      <c r="Q202" s="7">
        <v>0</v>
      </c>
      <c r="R202" s="7">
        <v>0</v>
      </c>
      <c r="S202" s="7">
        <v>0</v>
      </c>
      <c r="T202" s="7">
        <v>0</v>
      </c>
      <c r="U202" s="7">
        <v>0</v>
      </c>
      <c r="V202" s="7">
        <v>0</v>
      </c>
      <c r="W202" s="7">
        <v>0</v>
      </c>
      <c r="X202" s="7">
        <v>0</v>
      </c>
      <c r="Y202" s="7">
        <v>0</v>
      </c>
      <c r="Z202" s="7">
        <v>0</v>
      </c>
      <c r="AA202" s="7">
        <v>0</v>
      </c>
      <c r="AB202" s="7">
        <v>0</v>
      </c>
      <c r="AC202" s="7">
        <v>0</v>
      </c>
      <c r="AD202" s="7">
        <v>0</v>
      </c>
      <c r="AE202" s="7">
        <v>0</v>
      </c>
      <c r="AF202" s="7">
        <v>0</v>
      </c>
      <c r="AG202" s="7">
        <v>0</v>
      </c>
      <c r="AH202" s="7">
        <v>0</v>
      </c>
      <c r="AI202" s="7">
        <v>0</v>
      </c>
      <c r="AJ202" s="7">
        <v>0</v>
      </c>
      <c r="AK202" s="7">
        <v>0</v>
      </c>
      <c r="AL202" s="7">
        <v>0</v>
      </c>
      <c r="AM202" s="7">
        <v>0</v>
      </c>
      <c r="AN202" s="7">
        <v>0</v>
      </c>
      <c r="AO202" s="7">
        <v>0</v>
      </c>
      <c r="AP202" s="7">
        <v>0</v>
      </c>
      <c r="AQ202" s="7">
        <v>0</v>
      </c>
      <c r="AR202" s="7">
        <v>0</v>
      </c>
      <c r="AS202" s="7">
        <v>0.33626711687994282</v>
      </c>
      <c r="AT202" s="7">
        <v>0.33626711687994282</v>
      </c>
      <c r="AU202" s="7">
        <v>0.48249651491733747</v>
      </c>
      <c r="AV202" s="7">
        <v>0.33626711687994282</v>
      </c>
      <c r="AW202" s="7">
        <v>0.48249651491733747</v>
      </c>
      <c r="AX202" s="7">
        <v>0.48249651491733747</v>
      </c>
      <c r="AY202" s="7">
        <v>0.33626711687994282</v>
      </c>
      <c r="AZ202" s="7">
        <v>0.33626711687994282</v>
      </c>
      <c r="BA202" s="7">
        <v>0.600093573716312</v>
      </c>
      <c r="BB202" s="7">
        <v>0.78799149322113227</v>
      </c>
    </row>
    <row r="203" spans="1:54" x14ac:dyDescent="0.25">
      <c r="A203" s="7">
        <v>0</v>
      </c>
      <c r="B203" s="7">
        <v>0</v>
      </c>
      <c r="C203" s="7">
        <v>0</v>
      </c>
      <c r="D203" s="7">
        <v>0</v>
      </c>
      <c r="E203" s="7">
        <v>0</v>
      </c>
      <c r="F203" s="7">
        <v>0</v>
      </c>
      <c r="G203" s="7">
        <v>0</v>
      </c>
      <c r="H203" s="7">
        <v>0</v>
      </c>
      <c r="I203" s="7">
        <v>0</v>
      </c>
      <c r="J203" s="7">
        <v>0</v>
      </c>
      <c r="K203" s="7">
        <v>0</v>
      </c>
      <c r="L203" s="7">
        <v>0</v>
      </c>
      <c r="M203" s="7">
        <v>0</v>
      </c>
      <c r="N203" s="7">
        <v>0</v>
      </c>
      <c r="O203" s="7">
        <v>0</v>
      </c>
      <c r="P203" s="7">
        <v>0</v>
      </c>
      <c r="Q203" s="7">
        <v>0</v>
      </c>
      <c r="R203" s="7">
        <v>0</v>
      </c>
      <c r="S203" s="7">
        <v>0</v>
      </c>
      <c r="T203" s="7">
        <v>0</v>
      </c>
      <c r="U203" s="7">
        <v>0</v>
      </c>
      <c r="V203" s="7">
        <v>0</v>
      </c>
      <c r="W203" s="7">
        <v>0</v>
      </c>
      <c r="X203" s="7">
        <v>0</v>
      </c>
      <c r="Y203" s="7">
        <v>0</v>
      </c>
      <c r="Z203" s="7">
        <v>0</v>
      </c>
      <c r="AA203" s="7">
        <v>0</v>
      </c>
      <c r="AB203" s="7">
        <v>0</v>
      </c>
      <c r="AC203" s="7">
        <v>0</v>
      </c>
      <c r="AD203" s="7">
        <v>0</v>
      </c>
      <c r="AE203" s="7">
        <v>0</v>
      </c>
      <c r="AF203" s="7">
        <v>0</v>
      </c>
      <c r="AG203" s="7">
        <v>0</v>
      </c>
      <c r="AH203" s="7">
        <v>0</v>
      </c>
      <c r="AI203" s="7">
        <v>0</v>
      </c>
      <c r="AJ203" s="7">
        <v>0</v>
      </c>
      <c r="AK203" s="7">
        <v>0</v>
      </c>
      <c r="AL203" s="7">
        <v>0</v>
      </c>
      <c r="AM203" s="7">
        <v>0</v>
      </c>
      <c r="AN203" s="7">
        <v>0</v>
      </c>
      <c r="AO203" s="7">
        <v>0</v>
      </c>
      <c r="AP203" s="7">
        <v>0</v>
      </c>
      <c r="AQ203" s="7">
        <v>0</v>
      </c>
      <c r="AR203" s="7">
        <v>0</v>
      </c>
      <c r="AS203" s="7">
        <v>0.70759822617871326</v>
      </c>
      <c r="AT203" s="7">
        <v>0.70759822617871326</v>
      </c>
      <c r="AU203" s="7">
        <v>0.90570067594975434</v>
      </c>
      <c r="AV203" s="7">
        <v>0.90570067594975434</v>
      </c>
      <c r="AW203" s="7">
        <v>0.70759822617871326</v>
      </c>
      <c r="AX203" s="7">
        <v>0.70759822617871326</v>
      </c>
      <c r="AY203" s="7">
        <v>0.70759822617871326</v>
      </c>
      <c r="AZ203" s="7">
        <v>0.70759822617871326</v>
      </c>
      <c r="BA203" s="7">
        <v>0.70759822617871326</v>
      </c>
      <c r="BB203" s="7">
        <v>0.70759822617871326</v>
      </c>
    </row>
    <row r="204" spans="1:54" x14ac:dyDescent="0.25">
      <c r="A204" s="7">
        <v>0</v>
      </c>
      <c r="B204" s="7">
        <v>0</v>
      </c>
      <c r="C204" s="7">
        <v>0</v>
      </c>
      <c r="D204" s="7">
        <v>0</v>
      </c>
      <c r="E204" s="7">
        <v>0</v>
      </c>
      <c r="F204" s="7">
        <v>0</v>
      </c>
      <c r="G204" s="7">
        <v>0</v>
      </c>
      <c r="H204" s="7">
        <v>0</v>
      </c>
      <c r="I204" s="7">
        <v>0</v>
      </c>
      <c r="J204" s="7">
        <v>0</v>
      </c>
      <c r="K204" s="7">
        <v>0</v>
      </c>
      <c r="L204" s="7">
        <v>0</v>
      </c>
      <c r="M204" s="7">
        <v>0</v>
      </c>
      <c r="N204" s="7">
        <v>0</v>
      </c>
      <c r="O204" s="7">
        <v>0</v>
      </c>
      <c r="P204" s="7">
        <v>0</v>
      </c>
      <c r="Q204" s="7">
        <v>0</v>
      </c>
      <c r="R204" s="7">
        <v>0</v>
      </c>
      <c r="S204" s="7">
        <v>0</v>
      </c>
      <c r="T204" s="7">
        <v>0</v>
      </c>
      <c r="U204" s="7">
        <v>0</v>
      </c>
      <c r="V204" s="7">
        <v>0</v>
      </c>
      <c r="W204" s="7">
        <v>0</v>
      </c>
      <c r="X204" s="7">
        <v>0</v>
      </c>
      <c r="Y204" s="7">
        <v>0</v>
      </c>
      <c r="Z204" s="7">
        <v>0</v>
      </c>
      <c r="AA204" s="7">
        <v>0</v>
      </c>
      <c r="AB204" s="7">
        <v>0</v>
      </c>
      <c r="AC204" s="7">
        <v>0</v>
      </c>
      <c r="AD204" s="7">
        <v>0</v>
      </c>
      <c r="AE204" s="7">
        <v>0</v>
      </c>
      <c r="AF204" s="7">
        <v>0</v>
      </c>
      <c r="AG204" s="7">
        <v>0</v>
      </c>
      <c r="AH204" s="7">
        <v>0</v>
      </c>
      <c r="AI204" s="7">
        <v>0</v>
      </c>
      <c r="AJ204" s="7">
        <v>0</v>
      </c>
      <c r="AK204" s="7">
        <v>0</v>
      </c>
      <c r="AL204" s="7">
        <v>0</v>
      </c>
      <c r="AM204" s="7">
        <v>0</v>
      </c>
      <c r="AN204" s="7">
        <v>0</v>
      </c>
      <c r="AO204" s="7">
        <v>0</v>
      </c>
      <c r="AP204" s="7">
        <v>0</v>
      </c>
      <c r="AQ204" s="7">
        <v>0</v>
      </c>
      <c r="AR204" s="7">
        <v>0</v>
      </c>
      <c r="AS204" s="7">
        <v>0</v>
      </c>
      <c r="AT204" s="7">
        <v>0</v>
      </c>
      <c r="AU204" s="7">
        <v>0</v>
      </c>
      <c r="AV204" s="7">
        <v>0</v>
      </c>
      <c r="AW204" s="7">
        <v>0</v>
      </c>
      <c r="AX204" s="7">
        <v>0</v>
      </c>
      <c r="AY204" s="7">
        <v>0</v>
      </c>
      <c r="AZ204" s="7">
        <v>0</v>
      </c>
      <c r="BA204" s="7">
        <v>0</v>
      </c>
      <c r="BB204" s="7">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2"/>
  <sheetViews>
    <sheetView tabSelected="1" zoomScale="210" zoomScaleNormal="210" workbookViewId="0">
      <selection activeCell="C6" sqref="C6"/>
    </sheetView>
  </sheetViews>
  <sheetFormatPr defaultColWidth="8.85546875" defaultRowHeight="15" x14ac:dyDescent="0.25"/>
  <cols>
    <col min="1" max="1" width="15.7109375" style="79" customWidth="1"/>
    <col min="2" max="2" width="5.85546875" style="1" customWidth="1"/>
    <col min="3" max="3" width="2.85546875" style="1" customWidth="1"/>
    <col min="4" max="4" width="9.85546875" style="1" customWidth="1"/>
    <col min="5" max="5" width="5" style="1" customWidth="1"/>
    <col min="6" max="19" width="8.85546875" style="1"/>
    <col min="20" max="20" width="3.42578125" style="1" customWidth="1"/>
    <col min="21" max="16384" width="8.85546875" style="1"/>
  </cols>
  <sheetData>
    <row r="1" spans="1:9" ht="24.95" customHeight="1" thickBot="1" x14ac:dyDescent="0.3">
      <c r="A1" s="79" t="s">
        <v>67</v>
      </c>
      <c r="B1" s="76">
        <v>18</v>
      </c>
      <c r="C1" s="95" t="s">
        <v>420</v>
      </c>
      <c r="D1" s="95"/>
    </row>
    <row r="2" spans="1:9" ht="13.5" customHeight="1" x14ac:dyDescent="0.25">
      <c r="B2" s="86">
        <v>26</v>
      </c>
      <c r="C2" s="85"/>
      <c r="D2" s="85"/>
    </row>
    <row r="4" spans="1:9" ht="45.95" customHeight="1" x14ac:dyDescent="0.25"/>
    <row r="5" spans="1:9" ht="12" customHeight="1" thickBot="1" x14ac:dyDescent="0.3">
      <c r="A5" s="96" t="s">
        <v>410</v>
      </c>
      <c r="B5" s="96"/>
      <c r="C5" s="96"/>
      <c r="D5" s="96"/>
    </row>
    <row r="6" spans="1:9" ht="14.45" customHeight="1" thickBot="1" x14ac:dyDescent="0.3">
      <c r="A6" s="97" t="s">
        <v>411</v>
      </c>
      <c r="B6" s="98"/>
      <c r="C6" s="38">
        <v>1</v>
      </c>
      <c r="D6" s="94" t="s">
        <v>421</v>
      </c>
    </row>
    <row r="7" spans="1:9" ht="14.45" customHeight="1" thickBot="1" x14ac:dyDescent="0.3">
      <c r="A7" s="97" t="s">
        <v>412</v>
      </c>
      <c r="B7" s="98"/>
      <c r="C7" s="38">
        <v>1</v>
      </c>
      <c r="D7" s="94"/>
      <c r="F7" s="1">
        <f>dataToDisplay!J7</f>
        <v>8.7159391973317764</v>
      </c>
      <c r="G7" s="1">
        <f>dataToDisplay!K7</f>
        <v>7.7659970966400804</v>
      </c>
      <c r="H7" s="80">
        <v>0.5</v>
      </c>
      <c r="I7" s="1" t="s">
        <v>418</v>
      </c>
    </row>
    <row r="8" spans="1:9" ht="12" customHeight="1" thickBot="1" x14ac:dyDescent="0.3">
      <c r="A8" s="96" t="s">
        <v>419</v>
      </c>
      <c r="B8" s="96"/>
      <c r="C8" s="96"/>
      <c r="D8" s="96"/>
      <c r="F8" s="1">
        <f>dataToDisplay!J8-Dashboard!F$7</f>
        <v>0.91422556468357641</v>
      </c>
      <c r="G8" s="1">
        <f>dataToDisplay!K8-Dashboard!G$7</f>
        <v>0.81458497131098451</v>
      </c>
      <c r="H8" s="80">
        <v>0.75</v>
      </c>
      <c r="I8" s="1" t="s">
        <v>417</v>
      </c>
    </row>
    <row r="9" spans="1:9" ht="12.95" customHeight="1" thickBot="1" x14ac:dyDescent="0.3">
      <c r="A9" s="91" t="s">
        <v>413</v>
      </c>
      <c r="B9" s="92"/>
      <c r="C9" s="38">
        <v>1</v>
      </c>
      <c r="D9" s="94" t="s">
        <v>421</v>
      </c>
      <c r="F9" s="1">
        <f>dataToDisplay!J9-SUM(F7:F8)</f>
        <v>1.0101198067380484</v>
      </c>
      <c r="G9" s="1">
        <f>dataToDisplay!K9-SUM(G7:G8)</f>
        <v>0.9000277891782229</v>
      </c>
      <c r="H9" s="80">
        <v>0.9</v>
      </c>
    </row>
    <row r="10" spans="1:9" ht="12.95" customHeight="1" thickBot="1" x14ac:dyDescent="0.3">
      <c r="A10" s="91" t="s">
        <v>414</v>
      </c>
      <c r="B10" s="92"/>
      <c r="C10" s="38">
        <v>1</v>
      </c>
      <c r="D10" s="94"/>
    </row>
    <row r="22" spans="1:10" ht="27" customHeight="1" x14ac:dyDescent="0.25">
      <c r="A22" s="93" t="s">
        <v>183</v>
      </c>
      <c r="B22" s="93"/>
      <c r="C22" s="93"/>
      <c r="D22" s="93"/>
      <c r="E22" s="93"/>
      <c r="F22" s="93"/>
      <c r="G22" s="93"/>
      <c r="H22" s="93"/>
      <c r="I22" s="93"/>
      <c r="J22" s="93"/>
    </row>
  </sheetData>
  <sheetProtection algorithmName="SHA-512" hashValue="nt8slZ189ZmjmyYqsaUU+62mlobgqEdsJNeT5I1uCZSbzeva/mQ9igaXw8LHLDJi2SWkoWf+GFS7+1wHsAP51w==" saltValue="EkD76YwGrm2NLAscoogqMw==" spinCount="100000" sheet="1" selectLockedCells="1"/>
  <mergeCells count="10">
    <mergeCell ref="A9:B9"/>
    <mergeCell ref="A10:B10"/>
    <mergeCell ref="A22:J22"/>
    <mergeCell ref="D9:D10"/>
    <mergeCell ref="C1:D1"/>
    <mergeCell ref="A5:D5"/>
    <mergeCell ref="A8:D8"/>
    <mergeCell ref="D6:D7"/>
    <mergeCell ref="A6:B6"/>
    <mergeCell ref="A7:B7"/>
  </mergeCells>
  <hyperlinks>
    <hyperlink ref="A22" r:id="rId1" xr:uid="{00000000-0004-0000-0200-000000000000}"/>
  </hyperlinks>
  <pageMargins left="0.25" right="0.25" top="0.5" bottom="0.25" header="0.3" footer="0"/>
  <pageSetup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81"/>
  <sheetViews>
    <sheetView zoomScale="80" zoomScaleNormal="80" workbookViewId="0">
      <selection activeCell="AG9" sqref="AG9"/>
    </sheetView>
  </sheetViews>
  <sheetFormatPr defaultColWidth="9.140625" defaultRowHeight="15" x14ac:dyDescent="0.25"/>
  <cols>
    <col min="1" max="1" width="7.42578125" style="1" customWidth="1"/>
    <col min="2" max="4" width="5.42578125" style="2" customWidth="1"/>
    <col min="5" max="5" width="5.7109375" style="2" customWidth="1"/>
    <col min="6" max="6" width="7" style="2" customWidth="1"/>
    <col min="7" max="20" width="5.42578125" style="2" customWidth="1"/>
    <col min="21" max="23" width="4.28515625" style="2" customWidth="1"/>
    <col min="24" max="24" width="4.28515625" style="1" customWidth="1"/>
    <col min="25" max="26" width="4.28515625" style="2" customWidth="1"/>
    <col min="27" max="28" width="4.28515625" style="5" customWidth="1"/>
    <col min="29" max="32" width="4.28515625" style="2" customWidth="1"/>
    <col min="33" max="47" width="4.28515625" style="1" customWidth="1"/>
    <col min="48" max="48" width="5" style="1" customWidth="1"/>
    <col min="49" max="50" width="4.28515625" style="1" customWidth="1"/>
    <col min="51" max="51" width="5" style="1" customWidth="1"/>
    <col min="52" max="56" width="4.28515625" style="1" customWidth="1"/>
    <col min="57" max="57" width="9.140625" style="1"/>
    <col min="58" max="58" width="13" style="1" bestFit="1" customWidth="1"/>
    <col min="59" max="61" width="9.140625" style="1"/>
    <col min="62" max="62" width="13" style="1" bestFit="1" customWidth="1"/>
    <col min="63" max="63" width="13.7109375" style="1" bestFit="1" customWidth="1"/>
    <col min="64" max="64" width="13" style="1" bestFit="1" customWidth="1"/>
    <col min="65" max="65" width="9.140625" style="1"/>
    <col min="66" max="66" width="13" style="1" bestFit="1" customWidth="1"/>
    <col min="67" max="69" width="9.140625" style="1"/>
    <col min="70" max="70" width="13" style="1" bestFit="1" customWidth="1"/>
    <col min="71" max="71" width="9.140625" style="1"/>
    <col min="72" max="72" width="13" style="1" bestFit="1" customWidth="1"/>
    <col min="73" max="75" width="13" style="1" customWidth="1"/>
    <col min="76" max="76" width="9.140625" style="1"/>
    <col min="77" max="84" width="9.140625" style="2"/>
    <col min="85" max="16384" width="9.140625" style="1"/>
  </cols>
  <sheetData>
    <row r="1" spans="1:84" ht="13.5" customHeight="1" thickBot="1" x14ac:dyDescent="0.3">
      <c r="B1" s="2" t="s">
        <v>11</v>
      </c>
      <c r="AG1" s="2" t="e">
        <f>EXP(-$B$11+$B$12*LN($D2))/(1+EXP(-$B$11+$B$12*LN($D2)))</f>
        <v>#NUM!</v>
      </c>
      <c r="AH1" s="2" t="e">
        <f>EXP(-$D$11+$D$12*LN($D2))/(1+EXP(-$D$11+$D$12*LN($D2)))</f>
        <v>#NUM!</v>
      </c>
      <c r="AI1" s="2" t="e">
        <f>EXP(-$E$11+$E$12*LN($D2))/(1+EXP(-$E$11+$E$12*LN($D2)))</f>
        <v>#NUM!</v>
      </c>
      <c r="AJ1" s="2"/>
      <c r="AK1" s="35" t="e">
        <f>1-AO1-AG1</f>
        <v>#NUM!</v>
      </c>
      <c r="AL1" s="35" t="e">
        <f>1-AP1-AH1</f>
        <v>#NUM!</v>
      </c>
      <c r="AM1" s="35" t="e">
        <f>1-AQ1-AI1</f>
        <v>#NUM!</v>
      </c>
      <c r="AN1" s="2"/>
      <c r="AO1" s="2" t="e">
        <f>1-(EXP(-$D$10+$D$12*LN($D2))/(1+EXP(-$D$10+$D$12*LN($D2))))</f>
        <v>#NUM!</v>
      </c>
      <c r="AP1" s="2" t="e">
        <f>1-(EXP(-$D$10+$D$12*LN($D2))/(1+EXP(-$D$10+$D$12*LN($D2))))</f>
        <v>#NUM!</v>
      </c>
      <c r="AQ1" s="2" t="e">
        <f>1-(EXP(-$E$10+$E$12*LN($D2))/(1+EXP(-$E$10+$E$12*LN($D2))))</f>
        <v>#NUM!</v>
      </c>
      <c r="AR1" s="2"/>
      <c r="AS1" s="2"/>
      <c r="AT1" s="2"/>
      <c r="AU1" s="2"/>
      <c r="AW1" s="2"/>
      <c r="AX1" s="2"/>
      <c r="AY1" s="5"/>
      <c r="AZ1" s="5"/>
      <c r="BA1" s="2"/>
    </row>
    <row r="2" spans="1:84" ht="13.5" customHeight="1" thickBot="1" x14ac:dyDescent="0.3">
      <c r="A2" s="4"/>
      <c r="B2" s="14">
        <f>Dashboard!B1</f>
        <v>18</v>
      </c>
      <c r="C2" s="69"/>
      <c r="D2" s="15"/>
      <c r="F2" s="18" t="str">
        <f>VLOOKUP(B2,MS!A3:AA56,27,FALSE)</f>
        <v>Question #10 on 6-mo form; #4 on 9-mo form; #2 on 12-mo form</v>
      </c>
      <c r="AG2" s="18" t="str">
        <f>CONCATENATE("By ",D2," months of age, we expect that: ")</f>
        <v xml:space="preserve">By  months of age, we expect that: </v>
      </c>
      <c r="AH2" s="2"/>
      <c r="AI2" s="2"/>
      <c r="AK2" s="2"/>
      <c r="AL2" s="2"/>
      <c r="AM2" s="5"/>
      <c r="AN2" s="5"/>
      <c r="AO2" s="2"/>
      <c r="AP2" s="2"/>
      <c r="AQ2" s="2"/>
      <c r="AR2" s="2"/>
      <c r="AS2" s="2"/>
      <c r="AT2" s="2"/>
      <c r="AU2" s="2"/>
      <c r="AW2" s="2"/>
      <c r="AX2" s="2"/>
      <c r="AY2" s="5"/>
      <c r="AZ2" s="5"/>
      <c r="BA2" s="2"/>
    </row>
    <row r="3" spans="1:84" ht="13.5" customHeight="1" x14ac:dyDescent="0.25">
      <c r="A3" s="4" t="s">
        <v>12</v>
      </c>
      <c r="B3" s="2" t="s">
        <v>0</v>
      </c>
      <c r="D3" s="3"/>
      <c r="E3" s="3"/>
      <c r="F3" s="19"/>
      <c r="G3" s="3"/>
      <c r="H3" s="3"/>
      <c r="I3" s="3"/>
      <c r="J3" s="3"/>
      <c r="K3" s="3"/>
      <c r="L3" s="3"/>
      <c r="M3" s="3"/>
      <c r="N3" s="3"/>
      <c r="O3" s="3"/>
      <c r="P3" s="3"/>
      <c r="Q3" s="3"/>
      <c r="R3" s="3"/>
      <c r="S3" s="3"/>
      <c r="T3" s="3"/>
      <c r="U3" s="3"/>
      <c r="V3" s="3"/>
      <c r="W3" s="3"/>
      <c r="AB3" s="34" t="s">
        <v>73</v>
      </c>
      <c r="AG3" s="19" t="e">
        <f>CONCATENATE(AB3,"",ROUND(MIN(AG1:AI1)*100,0),"% - ",ROUND(MAX(AG1:AI1)*100,0),"% of children will have achieved this milestone,")</f>
        <v>#NUM!</v>
      </c>
      <c r="AH3" s="3"/>
      <c r="AI3" s="3"/>
      <c r="AK3" s="2"/>
      <c r="AL3" s="2"/>
      <c r="AM3" s="5"/>
      <c r="AN3" s="5"/>
      <c r="AO3" s="2"/>
      <c r="AP3" s="2"/>
      <c r="AQ3" s="2"/>
      <c r="AR3" s="2"/>
      <c r="AS3" s="3"/>
      <c r="AT3" s="3"/>
      <c r="AU3" s="3"/>
      <c r="AW3" s="2"/>
      <c r="AX3" s="2"/>
      <c r="AY3" s="5"/>
      <c r="AZ3" s="5"/>
      <c r="BA3" s="2"/>
    </row>
    <row r="4" spans="1:84" ht="13.5" customHeight="1" thickBot="1" x14ac:dyDescent="0.3">
      <c r="A4" s="4"/>
      <c r="D4" s="3"/>
      <c r="E4" s="3"/>
      <c r="F4" s="3"/>
      <c r="G4" s="3"/>
      <c r="H4" s="3"/>
      <c r="I4" s="3"/>
      <c r="J4" s="3"/>
      <c r="K4" s="3"/>
      <c r="L4" s="3"/>
      <c r="M4" s="3"/>
      <c r="N4" s="3"/>
      <c r="O4" s="3"/>
      <c r="P4" s="3"/>
      <c r="Q4" s="3"/>
      <c r="R4" s="3"/>
      <c r="S4" s="3"/>
      <c r="T4" s="3"/>
      <c r="U4" s="3"/>
      <c r="V4" s="3"/>
      <c r="W4" s="3"/>
      <c r="AG4" s="19" t="e">
        <f>CONCATENATE(AB3,"",ROUND(MIN(AK1:AM1)*100,0),"% - ",ROUND(MAX(AK1:AM1)*100,0),"% of children will be developing this milestone, and ")</f>
        <v>#NUM!</v>
      </c>
      <c r="AH4" s="3"/>
      <c r="AI4" s="3"/>
      <c r="AK4" s="2"/>
      <c r="AL4" s="2"/>
      <c r="AM4" s="5"/>
      <c r="AN4" s="5"/>
      <c r="AO4" s="2"/>
      <c r="AP4" s="2"/>
      <c r="AQ4" s="2"/>
      <c r="AR4" s="2"/>
      <c r="AS4" s="3"/>
      <c r="AT4" s="3"/>
      <c r="AU4" s="3"/>
      <c r="AW4" s="2"/>
      <c r="AX4" s="2"/>
      <c r="AY4" s="5"/>
      <c r="AZ4" s="5"/>
      <c r="BA4" s="2"/>
    </row>
    <row r="5" spans="1:84" ht="13.5" customHeight="1" x14ac:dyDescent="0.25">
      <c r="A5" s="4"/>
      <c r="B5" s="100" t="s">
        <v>6</v>
      </c>
      <c r="C5" s="101"/>
      <c r="D5" s="101"/>
      <c r="E5" s="101"/>
      <c r="F5" s="101"/>
      <c r="G5" s="101"/>
      <c r="H5" s="101"/>
      <c r="I5" s="101"/>
      <c r="J5" s="101"/>
      <c r="K5" s="101"/>
      <c r="L5" s="101"/>
      <c r="M5" s="101"/>
      <c r="N5" s="101"/>
      <c r="O5" s="101"/>
      <c r="P5" s="102"/>
      <c r="Q5" s="9"/>
      <c r="R5" s="9"/>
      <c r="S5" s="9"/>
      <c r="T5" s="9"/>
      <c r="U5" s="9"/>
      <c r="V5" s="9"/>
      <c r="W5" s="9"/>
      <c r="AG5" s="19" t="e">
        <f>CONCATENATE(AB3,"",ROUND(MIN(AO1:AQ1)*100,0),"% - ",ROUND(MAX(AO1:AQ1)*100,0),"% of children will not have achieved this milestone.")</f>
        <v>#NUM!</v>
      </c>
      <c r="AH5" s="9"/>
      <c r="AI5" s="9"/>
      <c r="AK5" s="2"/>
      <c r="AL5" s="2"/>
      <c r="AM5" s="5"/>
      <c r="AN5" s="5"/>
      <c r="AO5" s="2"/>
      <c r="AP5" s="2"/>
      <c r="AQ5" s="2"/>
      <c r="AR5" s="2"/>
      <c r="AS5" s="9"/>
      <c r="AT5" s="9"/>
      <c r="AU5" s="9"/>
      <c r="AW5" s="2"/>
      <c r="AX5" s="2"/>
      <c r="AY5" s="5"/>
      <c r="AZ5" s="5"/>
      <c r="BA5" s="2"/>
    </row>
    <row r="6" spans="1:84" ht="50.85" customHeight="1" x14ac:dyDescent="0.25">
      <c r="A6" s="4"/>
      <c r="B6" s="59" t="s">
        <v>7</v>
      </c>
      <c r="C6" s="70" t="s">
        <v>258</v>
      </c>
      <c r="D6" s="56"/>
      <c r="E6" s="56"/>
      <c r="F6" s="56"/>
      <c r="G6" s="8"/>
      <c r="H6" s="8"/>
      <c r="I6" s="8"/>
      <c r="J6" s="77" t="s">
        <v>416</v>
      </c>
      <c r="K6" s="77" t="s">
        <v>415</v>
      </c>
      <c r="L6" s="8"/>
      <c r="M6" s="8"/>
      <c r="N6" s="8"/>
      <c r="O6" s="8"/>
      <c r="P6" s="60"/>
      <c r="Q6" s="8"/>
      <c r="R6" s="8"/>
      <c r="S6" s="8"/>
      <c r="T6" s="8"/>
      <c r="U6" s="8"/>
      <c r="V6" s="8"/>
      <c r="W6" s="8"/>
      <c r="AA6" s="37">
        <f>VLOOKUP(B2,MS!A3:J56,6,FALSE)</f>
        <v>9</v>
      </c>
      <c r="AG6" s="19" t="str">
        <f>CONCATENATE(VLOOKUP(B2,MS!A3:B56,2,FALSE))</f>
        <v>Pulls up to standing</v>
      </c>
      <c r="AH6" s="8"/>
      <c r="AI6" s="8"/>
      <c r="AK6" s="2"/>
      <c r="AL6" s="2"/>
      <c r="AM6" s="5"/>
      <c r="AN6" s="5"/>
      <c r="AO6" s="2"/>
      <c r="AP6" s="2"/>
      <c r="AQ6" s="2"/>
      <c r="AR6" s="2"/>
      <c r="AS6" s="8"/>
      <c r="AT6" s="8"/>
      <c r="AU6" s="8"/>
      <c r="AW6" s="2"/>
      <c r="AX6" s="2"/>
      <c r="AY6" s="5"/>
      <c r="AZ6" s="5"/>
      <c r="BA6" s="2"/>
    </row>
    <row r="7" spans="1:84" ht="12.75" customHeight="1" x14ac:dyDescent="0.25">
      <c r="A7" s="4" t="s">
        <v>25</v>
      </c>
      <c r="B7" s="61">
        <f>Dashboard!C9</f>
        <v>1</v>
      </c>
      <c r="C7" s="61">
        <f>Dashboard!C10</f>
        <v>1</v>
      </c>
      <c r="D7" s="61"/>
      <c r="E7" s="61"/>
      <c r="F7" s="61"/>
      <c r="G7" s="8"/>
      <c r="H7" s="8"/>
      <c r="I7" s="77">
        <v>0.5</v>
      </c>
      <c r="J7" s="78">
        <f>EXP((LN(I7/(1-I7))+C$11)/C$12)</f>
        <v>8.7159391973317764</v>
      </c>
      <c r="K7" s="78">
        <f>EXP((LN((1-I7)/(I7))+C$10)/C$12)</f>
        <v>7.7659970966400804</v>
      </c>
      <c r="L7" s="8"/>
      <c r="M7" s="8"/>
      <c r="N7" s="8"/>
      <c r="O7" s="8"/>
      <c r="P7" s="60"/>
      <c r="Q7" s="32">
        <f>VLOOKUP(B2,MS!A3:D56,3,FALSE)</f>
        <v>5</v>
      </c>
      <c r="R7" s="31"/>
      <c r="S7" s="31"/>
      <c r="T7" s="31"/>
      <c r="U7" s="8"/>
      <c r="V7" s="8"/>
      <c r="W7" s="8"/>
      <c r="AG7" s="19" t="str">
        <f>CONCATENATE("In comparison, the CDC states that")</f>
        <v>In comparison, the CDC states that</v>
      </c>
      <c r="AH7" s="8"/>
      <c r="AI7" s="8"/>
      <c r="AK7" s="2"/>
      <c r="AL7" s="2"/>
      <c r="AM7" s="5"/>
      <c r="AN7" s="5"/>
      <c r="AO7" s="2"/>
      <c r="AP7" s="19" t="str">
        <f>CONCATENATE("While the AAP's Bright Futures recommends asking whether child:")</f>
        <v>While the AAP's Bright Futures recommends asking whether child:</v>
      </c>
      <c r="AQ7" s="2"/>
      <c r="AR7" s="2"/>
      <c r="AS7" s="8"/>
      <c r="AT7" s="8"/>
      <c r="AU7" s="8"/>
      <c r="AW7" s="2"/>
      <c r="AX7" s="2"/>
      <c r="AY7" s="5"/>
      <c r="AZ7" s="5"/>
      <c r="BA7" s="2"/>
    </row>
    <row r="8" spans="1:84" ht="14.45" customHeight="1" x14ac:dyDescent="0.25">
      <c r="A8" s="4" t="s">
        <v>23</v>
      </c>
      <c r="B8" s="62"/>
      <c r="C8" s="71"/>
      <c r="D8" s="57"/>
      <c r="E8" s="57"/>
      <c r="F8" s="57"/>
      <c r="G8" s="8"/>
      <c r="H8" s="8"/>
      <c r="I8" s="77">
        <v>0.75</v>
      </c>
      <c r="J8" s="78">
        <f t="shared" ref="J8:J9" si="0">EXP((LN(I8/(1-I8))+C$11)/C$12)</f>
        <v>9.6301647620153528</v>
      </c>
      <c r="K8" s="78">
        <f>EXP((LN((1-(1-I8))/(1-I8))+C$10)/C$12)</f>
        <v>8.5805820679510649</v>
      </c>
      <c r="L8" s="8"/>
      <c r="M8" s="8"/>
      <c r="N8" s="8"/>
      <c r="O8" s="8"/>
      <c r="P8" s="60"/>
      <c r="Q8" s="32">
        <f>VLOOKUP(B2,MS!A3:D56,4,FALSE)</f>
        <v>14</v>
      </c>
      <c r="R8" s="8"/>
      <c r="S8" s="8"/>
      <c r="T8" s="8"/>
      <c r="U8" s="8"/>
      <c r="V8" s="8"/>
      <c r="W8" s="8"/>
      <c r="AG8" s="19" t="str">
        <f>IF(VLOOKUP(B$2,MS!A$3:J$56,5,FALSE)&lt;&gt;"",CONCATENATE(AB3,"by ",VLOOKUP(B$2,MS!A$3:J$56,6,FALSE)," months, most children: '",VLOOKUP(B$2,MS!A$3:J$56,5,FALSE),"'"),"no comparable milestone")</f>
        <v>●by 9 months, most children: 'Pulls to stand'</v>
      </c>
      <c r="AH8" s="8"/>
      <c r="AI8" s="8"/>
      <c r="AK8" s="2"/>
      <c r="AL8" s="2"/>
      <c r="AM8" s="5"/>
      <c r="AN8" s="5"/>
      <c r="AO8" s="2"/>
      <c r="AP8" s="19" t="str">
        <f>IF(VLOOKUP(B$2,MS!A$3:S$56,11,FALSE)&lt;&gt;"",CONCATENATE(AB3,"'",VLOOKUP(B$2,MS!A$3:S$56,11,FALSE),"' at ",VLOOKUP(B$2,MS!A$3:S$56,12,FALSE), " months"),"no comparable milestone")</f>
        <v>●'Stands alone' at 12 months</v>
      </c>
      <c r="AQ8" s="2"/>
      <c r="AR8" s="2"/>
      <c r="AS8" s="8"/>
      <c r="AT8" s="8"/>
      <c r="AU8" s="8"/>
      <c r="AW8" s="2"/>
      <c r="AX8" s="2"/>
      <c r="AY8" s="5"/>
      <c r="AZ8" s="5"/>
      <c r="BA8" s="2"/>
    </row>
    <row r="9" spans="1:84" ht="14.45" customHeight="1" x14ac:dyDescent="0.25">
      <c r="A9" s="4" t="s">
        <v>24</v>
      </c>
      <c r="B9" s="62"/>
      <c r="C9" s="71"/>
      <c r="D9" s="57"/>
      <c r="E9" s="57"/>
      <c r="F9" s="57"/>
      <c r="G9" s="8"/>
      <c r="H9" s="8"/>
      <c r="I9" s="77">
        <v>0.9</v>
      </c>
      <c r="J9" s="78">
        <f t="shared" si="0"/>
        <v>10.640284568753401</v>
      </c>
      <c r="K9" s="78">
        <f>EXP((LN((1-(1-I9))/(1-I9))+C$10)/C$12)</f>
        <v>9.4806098571292878</v>
      </c>
      <c r="L9" s="8"/>
      <c r="M9" s="8"/>
      <c r="N9" s="8"/>
      <c r="O9" s="8"/>
      <c r="P9" s="60"/>
      <c r="Q9" s="30" t="e">
        <f>#REF!</f>
        <v>#REF!</v>
      </c>
      <c r="R9" s="30">
        <f>Dashboard!C6</f>
        <v>1</v>
      </c>
      <c r="S9" s="30"/>
      <c r="T9" s="30">
        <f>Dashboard!C7</f>
        <v>1</v>
      </c>
      <c r="U9" s="8"/>
      <c r="V9" s="8"/>
      <c r="W9" s="8"/>
      <c r="AG9" s="19" t="str">
        <f>IF(VLOOKUP(B$2,MS!A$3:J$56,7,FALSE)&lt;&gt;"",CONCATENATE(AB3,"by ",VLOOKUP(B$2,MS!A$3:J$56,8,FALSE)," months, most children: '",VLOOKUP(B$2,MS!A$3:J$56,7,FALSE),"'"),"")</f>
        <v/>
      </c>
      <c r="AH9" s="8"/>
      <c r="AI9" s="8"/>
      <c r="AK9" s="2"/>
      <c r="AL9" s="2"/>
      <c r="AM9" s="5"/>
      <c r="AN9" s="5"/>
      <c r="AO9" s="2"/>
      <c r="AP9" s="19" t="str">
        <f>IF(VLOOKUP(B$2,MS!A$3:S$56,13,FALSE)&lt;&gt;"",CONCATENATE(AB3,"'",VLOOKUP(B$2,MS!A$3:S$56,13,FALSE),"' at ",VLOOKUP(B$2,MS!A$3:S$56,14,FALSE), " months"),"")</f>
        <v/>
      </c>
      <c r="AQ9" s="2"/>
      <c r="AR9" s="2"/>
      <c r="AS9" s="8"/>
      <c r="AT9" s="8"/>
      <c r="AU9" s="8"/>
      <c r="AW9" s="2"/>
      <c r="AX9" s="2"/>
      <c r="AY9" s="5"/>
      <c r="AZ9" s="5"/>
      <c r="BA9" s="2"/>
    </row>
    <row r="10" spans="1:84" ht="13.5" customHeight="1" x14ac:dyDescent="0.25">
      <c r="A10" s="4" t="s">
        <v>13</v>
      </c>
      <c r="B10" s="63">
        <f>VLOOKUP(B$2,pub_exp!$A$2:$D$55,3,FALSE)</f>
        <v>12.476000000000001</v>
      </c>
      <c r="C10" s="63">
        <f>VLOOKUP(B$2,update_exp!$A$2:$D$55,3,FALSE)</f>
        <v>22.576000000000001</v>
      </c>
      <c r="D10" s="58"/>
      <c r="E10" s="58"/>
      <c r="F10" s="58"/>
      <c r="G10" s="9"/>
      <c r="H10" s="9"/>
      <c r="I10" s="9"/>
      <c r="J10" s="9"/>
      <c r="K10" s="9"/>
      <c r="L10" s="9"/>
      <c r="M10" s="9"/>
      <c r="N10" s="9"/>
      <c r="O10" s="9"/>
      <c r="P10" s="26"/>
      <c r="Q10" s="9"/>
      <c r="R10" s="9"/>
      <c r="S10" s="9"/>
      <c r="T10" s="9"/>
      <c r="U10" s="9"/>
      <c r="V10" s="9"/>
      <c r="W10" s="9"/>
      <c r="AG10" s="19" t="str">
        <f>IF(VLOOKUP(B$2,MS!A$3:J$56,9,FALSE)&lt;&gt;"",CONCATENATE(AB3,"by ",VLOOKUP(B$2,MS!A$3:J$56,10,FALSE)," months, parents should 'act early' if: '",VLOOKUP(B$2,MS!A$3:J$56,9,FALSE),"'"),"no comparable milestone")</f>
        <v>no comparable milestone</v>
      </c>
      <c r="AH10" s="9"/>
      <c r="AI10" s="9"/>
      <c r="AK10" s="2"/>
      <c r="AL10" s="2"/>
      <c r="AM10" s="5"/>
      <c r="AN10" s="5"/>
      <c r="AO10" s="2"/>
      <c r="AP10" s="19" t="str">
        <f>IF(VLOOKUP(B$2,MS!A$3:S$56,15,FALSE)&lt;&gt;"",CONCATENATE(AB3,"'",VLOOKUP(B$2,MS!A$3:S$56,15,FALSE),"' at ",VLOOKUP(B$2,MS!A$3:S$56,16,FALSE), " months"),"")</f>
        <v/>
      </c>
      <c r="AQ10" s="2"/>
      <c r="AR10" s="2"/>
      <c r="AS10" s="9"/>
      <c r="AT10" s="9"/>
      <c r="AU10" s="9"/>
      <c r="AW10" s="2"/>
      <c r="AX10" s="2"/>
      <c r="AY10" s="5"/>
      <c r="AZ10" s="5"/>
      <c r="BA10" s="2"/>
    </row>
    <row r="11" spans="1:84" ht="13.5" customHeight="1" x14ac:dyDescent="0.25">
      <c r="A11" s="4" t="s">
        <v>14</v>
      </c>
      <c r="B11" s="63">
        <f>VLOOKUP(B$2,pub_exp!$A$2:$D$55,4,FALSE)</f>
        <v>13.83</v>
      </c>
      <c r="C11" s="63">
        <f>VLOOKUP(B$2,update_exp!$A$2:$D$55,4,FALSE)</f>
        <v>23.847000000000001</v>
      </c>
      <c r="D11" s="58"/>
      <c r="E11" s="58"/>
      <c r="F11" s="58"/>
      <c r="G11" s="9"/>
      <c r="H11" s="9"/>
      <c r="I11" s="9"/>
      <c r="J11" s="9"/>
      <c r="K11" s="9"/>
      <c r="L11" s="9"/>
      <c r="M11" s="9"/>
      <c r="N11" s="9"/>
      <c r="O11" s="9"/>
      <c r="P11" s="26"/>
      <c r="Q11" s="106" t="s">
        <v>69</v>
      </c>
      <c r="R11" s="106"/>
      <c r="S11" s="106"/>
      <c r="T11" s="107"/>
      <c r="U11" s="99" t="s">
        <v>5</v>
      </c>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row>
    <row r="12" spans="1:84" ht="13.5" customHeight="1" x14ac:dyDescent="0.25">
      <c r="A12" s="4" t="s">
        <v>15</v>
      </c>
      <c r="B12" s="63">
        <f>VLOOKUP(B$2,pub_exp!$A$2:$D$55,2,FALSE)</f>
        <v>6.9050000000000002</v>
      </c>
      <c r="C12" s="63">
        <f>VLOOKUP(B$2,update_exp!$A$2:$D$55,2,FALSE)</f>
        <v>11.013999999999999</v>
      </c>
      <c r="D12" s="58"/>
      <c r="E12" s="58"/>
      <c r="F12" s="58"/>
      <c r="G12" s="3"/>
      <c r="H12" s="3"/>
      <c r="I12" s="3"/>
      <c r="J12" s="3"/>
      <c r="K12" s="3"/>
      <c r="L12" s="3"/>
      <c r="M12" s="3"/>
      <c r="N12" s="3"/>
      <c r="O12" s="3"/>
      <c r="P12" s="67"/>
      <c r="Q12" s="108"/>
      <c r="R12" s="108"/>
      <c r="S12" s="108"/>
      <c r="T12" s="109"/>
      <c r="U12" s="99" t="s">
        <v>28</v>
      </c>
      <c r="V12" s="99"/>
      <c r="W12" s="99"/>
      <c r="X12" s="99"/>
      <c r="Y12" s="99"/>
      <c r="Z12" s="99"/>
      <c r="AA12" s="99"/>
      <c r="AB12" s="99"/>
      <c r="AC12" s="99"/>
      <c r="AD12" s="99"/>
      <c r="AE12" s="99"/>
      <c r="AF12" s="99"/>
      <c r="AG12" s="99" t="s">
        <v>29</v>
      </c>
      <c r="AH12" s="99"/>
      <c r="AI12" s="99"/>
      <c r="AJ12" s="99"/>
      <c r="AK12" s="99"/>
      <c r="AL12" s="99"/>
      <c r="AM12" s="99"/>
      <c r="AN12" s="99"/>
      <c r="AO12" s="99"/>
      <c r="AP12" s="99"/>
      <c r="AQ12" s="99"/>
      <c r="AR12" s="99"/>
      <c r="AS12" s="99" t="s">
        <v>30</v>
      </c>
      <c r="AT12" s="99"/>
      <c r="AU12" s="99"/>
      <c r="AV12" s="99"/>
      <c r="AW12" s="99"/>
      <c r="AX12" s="99"/>
      <c r="AY12" s="99"/>
      <c r="AZ12" s="99"/>
      <c r="BA12" s="99"/>
      <c r="BB12" s="99"/>
      <c r="BC12" s="99"/>
      <c r="BD12" s="99"/>
      <c r="BF12" s="1" t="s">
        <v>253</v>
      </c>
      <c r="BN12" s="1" t="s">
        <v>254</v>
      </c>
    </row>
    <row r="13" spans="1:84" ht="13.5" customHeight="1" x14ac:dyDescent="0.25">
      <c r="A13" s="10"/>
      <c r="B13" s="104" t="s">
        <v>17</v>
      </c>
      <c r="C13" s="103"/>
      <c r="D13" s="99"/>
      <c r="E13" s="99"/>
      <c r="F13" s="99"/>
      <c r="G13" s="99" t="s">
        <v>18</v>
      </c>
      <c r="H13" s="99"/>
      <c r="I13" s="99"/>
      <c r="J13" s="99"/>
      <c r="K13" s="99"/>
      <c r="L13" s="99" t="s">
        <v>19</v>
      </c>
      <c r="M13" s="99"/>
      <c r="N13" s="99"/>
      <c r="O13" s="99"/>
      <c r="P13" s="105"/>
      <c r="Q13" s="103" t="s">
        <v>21</v>
      </c>
      <c r="R13" s="99" t="s">
        <v>20</v>
      </c>
      <c r="S13" s="99" t="s">
        <v>22</v>
      </c>
      <c r="T13" s="99" t="s">
        <v>16</v>
      </c>
      <c r="U13" s="103" t="s">
        <v>21</v>
      </c>
      <c r="V13" s="99"/>
      <c r="W13" s="99"/>
      <c r="X13" s="99" t="s">
        <v>20</v>
      </c>
      <c r="Y13" s="99"/>
      <c r="Z13" s="99"/>
      <c r="AA13" s="99" t="s">
        <v>26</v>
      </c>
      <c r="AB13" s="99"/>
      <c r="AC13" s="99"/>
      <c r="AD13" s="99" t="s">
        <v>16</v>
      </c>
      <c r="AE13" s="99"/>
      <c r="AF13" s="99"/>
      <c r="AG13" s="99" t="s">
        <v>21</v>
      </c>
      <c r="AH13" s="99"/>
      <c r="AI13" s="99"/>
      <c r="AJ13" s="99" t="s">
        <v>20</v>
      </c>
      <c r="AK13" s="99"/>
      <c r="AL13" s="99"/>
      <c r="AM13" s="99" t="s">
        <v>26</v>
      </c>
      <c r="AN13" s="99"/>
      <c r="AO13" s="99"/>
      <c r="AP13" s="99" t="s">
        <v>16</v>
      </c>
      <c r="AQ13" s="99"/>
      <c r="AR13" s="99"/>
      <c r="AS13" s="99" t="s">
        <v>21</v>
      </c>
      <c r="AT13" s="99"/>
      <c r="AU13" s="99"/>
      <c r="AV13" s="99" t="s">
        <v>20</v>
      </c>
      <c r="AW13" s="99"/>
      <c r="AX13" s="99"/>
      <c r="AY13" s="99" t="s">
        <v>26</v>
      </c>
      <c r="AZ13" s="99"/>
      <c r="BA13" s="99"/>
      <c r="BB13" s="99" t="s">
        <v>16</v>
      </c>
      <c r="BC13" s="99"/>
      <c r="BD13" s="99"/>
      <c r="BG13" s="1" t="s">
        <v>251</v>
      </c>
      <c r="BJ13" s="1" t="s">
        <v>252</v>
      </c>
      <c r="BO13" s="1" t="s">
        <v>251</v>
      </c>
      <c r="BR13" s="1" t="s">
        <v>252</v>
      </c>
      <c r="CC13" s="2" t="s">
        <v>255</v>
      </c>
    </row>
    <row r="14" spans="1:84" ht="13.5" customHeight="1" x14ac:dyDescent="0.25">
      <c r="A14" s="1" t="s">
        <v>1</v>
      </c>
      <c r="B14" s="72" t="s">
        <v>21</v>
      </c>
      <c r="C14" s="73" t="s">
        <v>259</v>
      </c>
      <c r="D14" s="73" t="s">
        <v>20</v>
      </c>
      <c r="E14" s="73" t="s">
        <v>22</v>
      </c>
      <c r="F14" s="74" t="s">
        <v>16</v>
      </c>
      <c r="G14" s="72" t="s">
        <v>21</v>
      </c>
      <c r="H14" s="73" t="s">
        <v>259</v>
      </c>
      <c r="I14" s="73" t="s">
        <v>20</v>
      </c>
      <c r="J14" s="73" t="s">
        <v>22</v>
      </c>
      <c r="K14" s="74" t="s">
        <v>16</v>
      </c>
      <c r="L14" s="72" t="s">
        <v>21</v>
      </c>
      <c r="M14" s="73" t="s">
        <v>259</v>
      </c>
      <c r="N14" s="73" t="s">
        <v>20</v>
      </c>
      <c r="O14" s="73" t="s">
        <v>22</v>
      </c>
      <c r="P14" s="74" t="s">
        <v>16</v>
      </c>
      <c r="Q14" s="103"/>
      <c r="R14" s="99"/>
      <c r="S14" s="99"/>
      <c r="T14" s="99"/>
      <c r="U14" s="12" t="s">
        <v>2</v>
      </c>
      <c r="V14" s="6" t="s">
        <v>3</v>
      </c>
      <c r="W14" s="6" t="s">
        <v>4</v>
      </c>
      <c r="X14" s="6" t="s">
        <v>2</v>
      </c>
      <c r="Y14" s="6" t="s">
        <v>3</v>
      </c>
      <c r="Z14" s="6" t="s">
        <v>4</v>
      </c>
      <c r="AA14" s="6" t="s">
        <v>2</v>
      </c>
      <c r="AB14" s="6" t="s">
        <v>3</v>
      </c>
      <c r="AC14" s="6" t="s">
        <v>4</v>
      </c>
      <c r="AD14" s="6" t="s">
        <v>2</v>
      </c>
      <c r="AE14" s="6" t="s">
        <v>3</v>
      </c>
      <c r="AF14" s="6" t="s">
        <v>4</v>
      </c>
      <c r="AG14" s="12" t="s">
        <v>2</v>
      </c>
      <c r="AH14" s="6" t="s">
        <v>3</v>
      </c>
      <c r="AI14" s="6" t="s">
        <v>4</v>
      </c>
      <c r="AJ14" s="6" t="s">
        <v>2</v>
      </c>
      <c r="AK14" s="6" t="s">
        <v>3</v>
      </c>
      <c r="AL14" s="6" t="s">
        <v>4</v>
      </c>
      <c r="AM14" s="6" t="s">
        <v>2</v>
      </c>
      <c r="AN14" s="6" t="s">
        <v>3</v>
      </c>
      <c r="AO14" s="6" t="s">
        <v>4</v>
      </c>
      <c r="AP14" s="6" t="s">
        <v>2</v>
      </c>
      <c r="AQ14" s="6" t="s">
        <v>3</v>
      </c>
      <c r="AR14" s="6" t="s">
        <v>4</v>
      </c>
      <c r="AS14" s="12" t="s">
        <v>2</v>
      </c>
      <c r="AT14" s="6" t="s">
        <v>3</v>
      </c>
      <c r="AU14" s="6" t="s">
        <v>4</v>
      </c>
      <c r="AV14" s="6" t="s">
        <v>2</v>
      </c>
      <c r="AW14" s="6" t="s">
        <v>3</v>
      </c>
      <c r="AX14" s="6" t="s">
        <v>4</v>
      </c>
      <c r="AY14" s="6" t="s">
        <v>2</v>
      </c>
      <c r="AZ14" s="6" t="s">
        <v>3</v>
      </c>
      <c r="BA14" s="6" t="s">
        <v>4</v>
      </c>
      <c r="BB14" s="6" t="s">
        <v>2</v>
      </c>
      <c r="BC14" s="6" t="s">
        <v>3</v>
      </c>
      <c r="BD14" s="6" t="s">
        <v>4</v>
      </c>
      <c r="BF14" s="1" t="s">
        <v>250</v>
      </c>
      <c r="BG14" s="1" t="s">
        <v>20</v>
      </c>
      <c r="BH14" s="1" t="s">
        <v>22</v>
      </c>
      <c r="BI14" s="1" t="s">
        <v>16</v>
      </c>
      <c r="BJ14" s="1" t="s">
        <v>20</v>
      </c>
      <c r="BK14" s="1" t="s">
        <v>22</v>
      </c>
      <c r="BL14" s="1" t="s">
        <v>16</v>
      </c>
      <c r="BM14" s="1" t="s">
        <v>257</v>
      </c>
      <c r="BN14" s="1" t="s">
        <v>250</v>
      </c>
      <c r="BO14" s="1" t="s">
        <v>20</v>
      </c>
      <c r="BP14" s="1" t="s">
        <v>22</v>
      </c>
      <c r="BQ14" s="1" t="s">
        <v>16</v>
      </c>
      <c r="BR14" s="1" t="s">
        <v>20</v>
      </c>
      <c r="BS14" s="1" t="s">
        <v>22</v>
      </c>
      <c r="BT14" s="1" t="s">
        <v>16</v>
      </c>
      <c r="BY14" s="2" t="str">
        <f>L14</f>
        <v>Pub</v>
      </c>
      <c r="BZ14" s="2" t="str">
        <f>N14</f>
        <v>MN</v>
      </c>
      <c r="CA14" s="2" t="str">
        <f>O14</f>
        <v>MA</v>
      </c>
      <c r="CB14" s="2" t="str">
        <f>P14</f>
        <v>RI</v>
      </c>
      <c r="CC14" s="2" t="str">
        <f>BY14</f>
        <v>Pub</v>
      </c>
      <c r="CD14" s="2" t="str">
        <f>BZ14</f>
        <v>MN</v>
      </c>
      <c r="CE14" s="2" t="str">
        <f>CA14</f>
        <v>MA</v>
      </c>
      <c r="CF14" s="2" t="str">
        <f>CB14</f>
        <v>RI</v>
      </c>
    </row>
    <row r="15" spans="1:84" ht="13.5" customHeight="1" x14ac:dyDescent="0.25">
      <c r="A15" s="2">
        <v>1</v>
      </c>
      <c r="B15" s="64">
        <f>IF(B$7=1,EXP(-$B$11+$B$12*LN($A15))/(1+EXP(-$B$11+$B$12*LN($A15))),0)</f>
        <v>9.856140533296489E-7</v>
      </c>
      <c r="C15" s="11">
        <f>IF(C$7=1,EXP(-$C$11+$C$12*LN($A15))/(1+EXP(-$C$11+$C$12*LN($A15))),0)</f>
        <v>4.3992585831245011E-11</v>
      </c>
      <c r="D15" s="11">
        <f>IF(D$7=1,EXP(-$D$11+$D$12*LN($A15))/(1+EXP(-$D$11+$D$12*LN($A15))),0)</f>
        <v>0</v>
      </c>
      <c r="E15" s="11">
        <f>IF(E$7=1,EXP(-$E$11+$E$12*LN($A15))/(1+EXP(-$E$11+$E$12*LN($A15))),0)</f>
        <v>0</v>
      </c>
      <c r="F15" s="11">
        <f>IF(F$7=1,EXP(-$F$11+$F$12*LN($A15))/(1+EXP(-$F$11+$F$12*LN($A15))),0)</f>
        <v>0</v>
      </c>
      <c r="G15" s="11">
        <f>IF(1-B15-L15=1,"",1-B15-L15)</f>
        <v>2.8315461381156481E-6</v>
      </c>
      <c r="H15" s="11">
        <f>IF(1-C15-M15=1,"",1-C15-M15)</f>
        <v>1.1281520162498282E-10</v>
      </c>
      <c r="I15" s="11">
        <f>IF(1-D15-N15=1,0,1-D15-N15)</f>
        <v>0</v>
      </c>
      <c r="J15" s="11">
        <f>IF(1-E15-O15=1,0,1-E15-O15)</f>
        <v>0</v>
      </c>
      <c r="K15" s="11">
        <f>IF(1-F15-P15=1,0,1-F15-P15)</f>
        <v>0</v>
      </c>
      <c r="L15" s="11">
        <f>IF(B$7=1,1-(EXP(-$B$10+$B$12*LN($A15))/(1+EXP(-$B$10+$B$12*LN($A15)))),0)</f>
        <v>0.99999618283980851</v>
      </c>
      <c r="M15" s="11">
        <f>IF(C$7=1,1-(EXP(-$C$10+$C$12*LN($A15))/(1+EXP(-$C$10+$C$12*LN($A15)))),0)</f>
        <v>0.99999999984319221</v>
      </c>
      <c r="N15" s="11">
        <f>IF(D$7=1,1-(EXP(-$D$10+$D$12*LN($A15))/(1+EXP(-$D$10+$D$12*LN($A15)))),0)</f>
        <v>0</v>
      </c>
      <c r="O15" s="11">
        <f>IF(E$7=1,1-(EXP(-$E$10+$E$12*LN($A15))/(1+EXP(-$E$10+$E$12*LN($A15)))),0)</f>
        <v>0</v>
      </c>
      <c r="P15" s="16">
        <f>IF(F$7=1,1-(EXP(-$F$10+$F$12*LN($A15))/(1+EXP(-$F$10+$F$12*LN($A15)))),0)</f>
        <v>0</v>
      </c>
      <c r="Q15" s="33" t="e">
        <f t="shared" ref="Q15:Q31" si="1">IF(AND(Q$9=1,$A15&gt;=$Q$7,$A15&lt;=$Q$8),1,0)</f>
        <v>#REF!</v>
      </c>
      <c r="R15" s="33">
        <f t="shared" ref="R15:T34" si="2">IF(AND(R$9=1,$A15&gt;=$Q$7,$A15&lt;=$Q$8),1,0)</f>
        <v>0</v>
      </c>
      <c r="S15" s="33">
        <f t="shared" si="2"/>
        <v>0</v>
      </c>
      <c r="T15" s="33">
        <f t="shared" si="2"/>
        <v>0</v>
      </c>
      <c r="U15" s="11"/>
      <c r="V15" s="11"/>
      <c r="W15" s="11"/>
      <c r="X15" s="2">
        <f ca="1">IF(R15=1,INDIRECT(CONCATENATE("MN_Pr!R",A15,"C",$B$2), FALSE),-1)</f>
        <v>-1</v>
      </c>
      <c r="Y15" s="2">
        <f ca="1">IF(R15=1,X15-INDIRECT(CONCATENATE("MN_LB!R",A15,"C",$B$2), FALSE),0)</f>
        <v>0</v>
      </c>
      <c r="Z15" s="2">
        <f ca="1">IF(R15=1,INDIRECT(CONCATENATE("MN_UB!R",A15,"C",$B$2), FALSE)-X15,0)</f>
        <v>0</v>
      </c>
      <c r="AA15" s="2">
        <f ca="1">IF(S15=1,INDIRECT(CONCATENATE("SESAW_Pr!R",A15,"C",$B$2), FALSE),-1)</f>
        <v>-1</v>
      </c>
      <c r="AB15" s="2">
        <f ca="1">IF(S15=1,AA15-INDIRECT(CONCATENATE("SESAW_LB!R",A15,"C",$B$2), FALSE),0)</f>
        <v>0</v>
      </c>
      <c r="AC15" s="2">
        <f ca="1">IF(S15=1,INDIRECT(CONCATENATE("SESAW_UB!R",A15,"C",$B$2), FALSE)-AA15,0)</f>
        <v>0</v>
      </c>
      <c r="AD15" s="2">
        <f ca="1">IF(T15=1,INDIRECT(CONCATENATE("RI_Pr!R",A15,"C",$B$2), FALSE),-1)</f>
        <v>-1</v>
      </c>
      <c r="AE15" s="2">
        <f ca="1">IF(T15=1,AD15-INDIRECT(CONCATENATE("RI_LB!R",A15,"C",$B$2), FALSE),0)</f>
        <v>0</v>
      </c>
      <c r="AF15" s="2">
        <f ca="1">IF(T15=1,INDIRECT(CONCATENATE("RI_UB!R",A15,"C",$B$2), FALSE)-AD15,0)</f>
        <v>0</v>
      </c>
      <c r="AG15" s="11"/>
      <c r="AH15" s="11"/>
      <c r="AI15" s="11"/>
      <c r="AJ15" s="2">
        <f ca="1">IF(R15=1,INDIRECT(CONCATENATE("MN_Pr!R",$A15+69,"C",$B$2), FALSE),-1)</f>
        <v>-1</v>
      </c>
      <c r="AK15" s="2">
        <f ca="1">IF(R15=1,AJ15-INDIRECT(CONCATENATE("MN_LB!R",$A15+69,"C",$B$2), FALSE),0)</f>
        <v>0</v>
      </c>
      <c r="AL15" s="2">
        <f ca="1">IF(R15=1,INDIRECT(CONCATENATE("MN_UB!R",$A15+69,"C",$B$2), FALSE)-AJ15,0)</f>
        <v>0</v>
      </c>
      <c r="AM15" s="2">
        <f ca="1">IF(S15=1,INDIRECT(CONCATENATE("SESAW_Pr!R",$A15+69,"C",$B$2), FALSE),-1)</f>
        <v>-1</v>
      </c>
      <c r="AN15" s="2">
        <f ca="1">IF(S15=1,AM15-INDIRECT(CONCATENATE("SESAW_LB!R",$A15+69,"C",$B$2), FALSE),0)</f>
        <v>0</v>
      </c>
      <c r="AO15" s="2">
        <f ca="1">IF(S15=1,INDIRECT(CONCATENATE("SESAW_UB!R",$A15+69,"C",$B$2), FALSE)-AM15,0)</f>
        <v>0</v>
      </c>
      <c r="AP15" s="2">
        <f ca="1">IF(T15=1,INDIRECT(CONCATENATE("RI_Pr!R",$A15+69,"C",$B$2), FALSE),-1)</f>
        <v>-1</v>
      </c>
      <c r="AQ15" s="2">
        <f ca="1">IF(T15=1,AP15-INDIRECT(CONCATENATE("RI_LB!R",$A15+69,"C",$B$2), FALSE),0)</f>
        <v>0</v>
      </c>
      <c r="AR15" s="2">
        <f ca="1">IF(T15=1,INDIRECT(CONCATENATE("RI_UB!R",$A15+69,"C",$B$2), FALSE)-AP15,0)</f>
        <v>0</v>
      </c>
      <c r="AS15" s="11"/>
      <c r="AT15" s="11"/>
      <c r="AU15" s="11"/>
      <c r="AV15" s="2">
        <f ca="1">IF(R15=1,INDIRECT(CONCATENATE("MN_Pr!R",$A15+138,"C",$B$2), FALSE),-1)</f>
        <v>-1</v>
      </c>
      <c r="AW15" s="2">
        <f ca="1">IF(R15=1,AV15-INDIRECT(CONCATENATE("MN_LB!R",$A15+138,"C",$B$2), FALSE),0)</f>
        <v>0</v>
      </c>
      <c r="AX15" s="2">
        <f ca="1">IF(R15=1,INDIRECT(CONCATENATE("MN_UB!R",$A15+138,"C",$B$2), FALSE)-AV15,0)</f>
        <v>0</v>
      </c>
      <c r="AY15" s="2">
        <f ca="1">IF(S15=1,INDIRECT(CONCATENATE("SESAW_Pr!R",$A15+138,"C",$B$2), FALSE),-1)</f>
        <v>-1</v>
      </c>
      <c r="AZ15" s="2">
        <f ca="1">IF(S15=1,AY15-INDIRECT(CONCATENATE("SESAW_LB!R",$A15+138,"C",$B$2), FALSE),0)</f>
        <v>0</v>
      </c>
      <c r="BA15" s="2">
        <f ca="1">IF(S15=1,INDIRECT(CONCATENATE("SESAW_UB!R",$A15+138,"C",$B$2), FALSE)-AY15,0)</f>
        <v>0</v>
      </c>
      <c r="BB15" s="2">
        <f ca="1">IF(T15=1,INDIRECT(CONCATENATE("RI_Pr!R",$A15+138,"C",$B$2), FALSE),-1)</f>
        <v>-1</v>
      </c>
      <c r="BC15" s="2">
        <f ca="1">IF(T15=1,BB15-INDIRECT(CONCATENATE("RI_LB!R",$A15+138,"C",$B$2), FALSE),0)</f>
        <v>0</v>
      </c>
      <c r="BD15" s="2">
        <f ca="1">IF(T15=1,INDIRECT(CONCATENATE("RI_UB!R",$A15+138,"C",$B$2), FALSE)-BB15,0)</f>
        <v>0</v>
      </c>
      <c r="BF15" s="1">
        <f>2*B15+G15</f>
        <v>4.8027742447749455E-6</v>
      </c>
      <c r="BG15" s="1">
        <f>2*D15+I15</f>
        <v>0</v>
      </c>
      <c r="BH15" s="1">
        <f>2*E15+J15</f>
        <v>0</v>
      </c>
      <c r="BI15" s="1">
        <f>2*F15+K15</f>
        <v>0</v>
      </c>
      <c r="BJ15" s="1" t="str">
        <f t="shared" ref="BJ15:BJ22" si="3">IF(AND(BG15&lt;&gt;0),($BF15-BG15),"")</f>
        <v/>
      </c>
      <c r="BK15" s="1" t="str">
        <f>IF(AND(BH15&lt;&gt;0),($BF15-BH15),"")</f>
        <v/>
      </c>
      <c r="BL15" s="1" t="str">
        <f t="shared" ref="BL15:BL22" si="4">IF(AND(BI15&lt;&gt;0),($BF15-BI15),"")</f>
        <v/>
      </c>
      <c r="BM15" s="1" t="str">
        <f t="shared" ref="BM15:BM22" si="5">IF(AND(BG15&lt;&gt;0,BI15&lt;&gt;0),($BG15-BI15),"")</f>
        <v/>
      </c>
      <c r="BN15" s="39">
        <f>1-L15</f>
        <v>3.8171601914882558E-6</v>
      </c>
      <c r="BO15" s="39">
        <f>1-N15</f>
        <v>1</v>
      </c>
      <c r="BP15" s="39">
        <f>1-O15</f>
        <v>1</v>
      </c>
      <c r="BQ15" s="39">
        <f>1-P15</f>
        <v>1</v>
      </c>
      <c r="BR15" s="1">
        <f t="shared" ref="BR15:BR25" si="6">IF(AND(BO15&lt;&gt;0),($BN15-BO15),"")</f>
        <v>-0.99999618283980851</v>
      </c>
      <c r="BS15" s="1">
        <f t="shared" ref="BS15:BS25" si="7">IF(AND(BP15&lt;&gt;0),($BN15-BP15),"")</f>
        <v>-0.99999618283980851</v>
      </c>
      <c r="BT15" s="1">
        <f t="shared" ref="BT15:BT25" si="8">IF(AND(BQ15&lt;&gt;0),($BN15-BQ15),"")</f>
        <v>-0.99999618283980851</v>
      </c>
      <c r="BY15" s="11">
        <f>1-L15</f>
        <v>3.8171601914882558E-6</v>
      </c>
      <c r="BZ15" s="11">
        <f>1-N15</f>
        <v>1</v>
      </c>
      <c r="CA15" s="11">
        <f>1-O15</f>
        <v>1</v>
      </c>
      <c r="CB15" s="11">
        <f>1-P15</f>
        <v>1</v>
      </c>
      <c r="CC15" s="11">
        <f>BY15</f>
        <v>3.8171601914882558E-6</v>
      </c>
    </row>
    <row r="16" spans="1:84" ht="13.5" customHeight="1" x14ac:dyDescent="0.25">
      <c r="A16" s="2">
        <v>2</v>
      </c>
      <c r="B16" s="64">
        <f t="shared" ref="B16:B79" si="9">IF(B$7=1,EXP(-$B$11+$B$12*LN($A16))/(1+EXP(-$B$11+$B$12*LN($A16))),0)</f>
        <v>1.1810496084645564E-4</v>
      </c>
      <c r="C16" s="11">
        <f t="shared" ref="C16:C79" si="10">IF(C$7=1,EXP(-$C$11+$C$12*LN($A16))/(1+EXP(-$C$11+$C$12*LN($A16))),0)</f>
        <v>9.0975368373081304E-8</v>
      </c>
      <c r="D16" s="11">
        <f t="shared" ref="D16:D79" si="11">IF(D$7=1,EXP(-$D$11+$D$12*LN($A16))/(1+EXP(-$D$11+$D$12*LN($A16))),0)</f>
        <v>0</v>
      </c>
      <c r="E16" s="11">
        <f t="shared" ref="E16:E79" si="12">IF(E$7=1,EXP(-$E$11+$E$12*LN($A16))/(1+EXP(-$E$11+$E$12*LN($A16))),0)</f>
        <v>0</v>
      </c>
      <c r="F16" s="11">
        <f t="shared" ref="F16:F79" si="13">IF(F$7=1,EXP(-$F$11+$F$12*LN($A16))/(1+EXP(-$F$11+$F$12*LN($A16))),0)</f>
        <v>0</v>
      </c>
      <c r="G16" s="11">
        <f t="shared" ref="G16:G79" si="14">IF(1-B16-L16=1,0,1-B16-L16)</f>
        <v>3.3914695776471326E-4</v>
      </c>
      <c r="H16" s="11">
        <f t="shared" ref="H16:H79" si="15">IF(1-C16-M16=1,"",1-C16-M16)</f>
        <v>2.3329854148546048E-7</v>
      </c>
      <c r="I16" s="11">
        <f t="shared" ref="I16:I79" si="16">IF(1-D16-N16=1,0,1-D16-N16)</f>
        <v>0</v>
      </c>
      <c r="J16" s="11">
        <f t="shared" ref="J16:J47" si="17">IF(1-E16-O16=1,0,1-E16-O16)</f>
        <v>0</v>
      </c>
      <c r="K16" s="11">
        <f t="shared" ref="K16:K30" si="18">IF(1-F16-P16=1,0,1-F16-P16)</f>
        <v>0</v>
      </c>
      <c r="L16" s="11">
        <f t="shared" ref="L16:L79" si="19">IF(B$7=1,1-(EXP(-$B$10+$B$12*LN($A16))/(1+EXP(-$B$10+$B$12*LN($A16)))),0)</f>
        <v>0.99954274808138888</v>
      </c>
      <c r="M16" s="11">
        <f t="shared" ref="M16:M79" si="20">IF(C$7=1,1-(EXP(-$C$10+$C$12*LN($A16))/(1+EXP(-$C$10+$C$12*LN($A16)))),0)</f>
        <v>0.99999967572609016</v>
      </c>
      <c r="N16" s="11">
        <f t="shared" ref="N16:N79" si="21">IF(D$7=1,1-(EXP(-$D$10+$D$12*LN($A16))/(1+EXP(-$D$10+$D$12*LN($A16)))),0)</f>
        <v>0</v>
      </c>
      <c r="O16" s="11">
        <f t="shared" ref="O16:O79" si="22">IF(E$7=1,1-(EXP(-$E$10+$E$12*LN($A16))/(1+EXP(-$E$10+$E$12*LN($A16)))),0)</f>
        <v>0</v>
      </c>
      <c r="P16" s="16">
        <f t="shared" ref="P16:P79" si="23">IF(F$7=1,1-(EXP(-$F$10+$F$12*LN($A16))/(1+EXP(-$F$10+$F$12*LN($A16)))),0)</f>
        <v>0</v>
      </c>
      <c r="Q16" s="33" t="e">
        <f t="shared" si="1"/>
        <v>#REF!</v>
      </c>
      <c r="R16" s="33">
        <f t="shared" si="2"/>
        <v>0</v>
      </c>
      <c r="S16" s="33">
        <f t="shared" si="2"/>
        <v>0</v>
      </c>
      <c r="T16" s="33">
        <f t="shared" si="2"/>
        <v>0</v>
      </c>
      <c r="U16" s="11"/>
      <c r="V16" s="11"/>
      <c r="W16" s="11"/>
      <c r="X16" s="2">
        <f t="shared" ref="X16:X79" ca="1" si="24">IF(R16=1,INDIRECT(CONCATENATE("MN_Pr!R",A16,"C",$B$2), FALSE),-1)</f>
        <v>-1</v>
      </c>
      <c r="Y16" s="2">
        <f t="shared" ref="Y16:Y79" ca="1" si="25">IF(R16=1,X16-INDIRECT(CONCATENATE("MN_LB!R",A16,"C",$B$2), FALSE),0)</f>
        <v>0</v>
      </c>
      <c r="Z16" s="2">
        <f t="shared" ref="Z16:Z79" ca="1" si="26">IF(R16=1,INDIRECT(CONCATENATE("MN_UB!R",A16,"C",$B$2), FALSE)-X16,0)</f>
        <v>0</v>
      </c>
      <c r="AA16" s="2">
        <f t="shared" ref="AA16:AA79" ca="1" si="27">IF(S16=1,INDIRECT(CONCATENATE("SESAW_Pr!R",A16,"C",$B$2), FALSE),-1)</f>
        <v>-1</v>
      </c>
      <c r="AB16" s="2">
        <f t="shared" ref="AB16:AB79" ca="1" si="28">IF(S16=1,AA16-INDIRECT(CONCATENATE("SESAW_LB!R",A16,"C",$B$2), FALSE),0)</f>
        <v>0</v>
      </c>
      <c r="AC16" s="2">
        <f t="shared" ref="AC16:AC79" ca="1" si="29">IF(S16=1,INDIRECT(CONCATENATE("SESAW_UB!R",A16,"C",$B$2), FALSE)-AA16,0)</f>
        <v>0</v>
      </c>
      <c r="AD16" s="2">
        <f t="shared" ref="AD16:AD34" ca="1" si="30">IF(T16=1,INDIRECT(CONCATENATE("RI_Pr!R",A16,"C",$B$2), FALSE),-1)</f>
        <v>-1</v>
      </c>
      <c r="AE16" s="2">
        <f t="shared" ref="AE16:AE34" ca="1" si="31">IF(T16=1,AD16-INDIRECT(CONCATENATE("RI_LB!R",A16,"C",$B$2), FALSE),0)</f>
        <v>0</v>
      </c>
      <c r="AF16" s="2">
        <f t="shared" ref="AF16:AF34" ca="1" si="32">IF(T16=1,INDIRECT(CONCATENATE("RI_UB!R",A16,"C",$B$2), FALSE)-AD16,0)</f>
        <v>0</v>
      </c>
      <c r="AG16" s="11"/>
      <c r="AH16" s="11"/>
      <c r="AI16" s="11"/>
      <c r="AJ16" s="2">
        <f t="shared" ref="AJ16:AJ79" ca="1" si="33">IF(R16=1,INDIRECT(CONCATENATE("MN_Pr!R",$A16+69,"C",$B$2), FALSE),-1)</f>
        <v>-1</v>
      </c>
      <c r="AK16" s="2">
        <f t="shared" ref="AK16:AK79" ca="1" si="34">IF(R16=1,AJ16-INDIRECT(CONCATENATE("MN_LB!R",$A16+69,"C",$B$2), FALSE),0)</f>
        <v>0</v>
      </c>
      <c r="AL16" s="2">
        <f t="shared" ref="AL16:AL79" ca="1" si="35">IF(R16=1,INDIRECT(CONCATENATE("MN_UB!R",$A16+69,"C",$B$2), FALSE)-AJ16,0)</f>
        <v>0</v>
      </c>
      <c r="AM16" s="2">
        <f t="shared" ref="AM16:AM79" ca="1" si="36">IF(S16=1,INDIRECT(CONCATENATE("SESAW_Pr!R",$A16+69,"C",$B$2), FALSE),-1)</f>
        <v>-1</v>
      </c>
      <c r="AN16" s="2">
        <f t="shared" ref="AN16:AN79" ca="1" si="37">IF(S16=1,AM16-INDIRECT(CONCATENATE("SESAW_LB!R",$A16+69,"C",$B$2), FALSE),0)</f>
        <v>0</v>
      </c>
      <c r="AO16" s="2">
        <f t="shared" ref="AO16:AO79" ca="1" si="38">IF(S16=1,INDIRECT(CONCATENATE("SESAW_UB!R",$A16+69,"C",$B$2), FALSE)-AM16,0)</f>
        <v>0</v>
      </c>
      <c r="AP16" s="2">
        <f t="shared" ref="AP16:AP79" ca="1" si="39">IF(T16=1,INDIRECT(CONCATENATE("RI_Pr!R",$A16+69,"C",$B$2), FALSE),-1)</f>
        <v>-1</v>
      </c>
      <c r="AQ16" s="2">
        <f t="shared" ref="AQ16:AQ79" ca="1" si="40">IF(T16=1,AP16-INDIRECT(CONCATENATE("RI_LB!R",$A16+69,"C",$B$2), FALSE),0)</f>
        <v>0</v>
      </c>
      <c r="AR16" s="2">
        <f t="shared" ref="AR16:AR79" ca="1" si="41">IF(T16=1,INDIRECT(CONCATENATE("RI_UB!R",$A16+69,"C",$B$2), FALSE)-AP16,0)</f>
        <v>0</v>
      </c>
      <c r="AS16" s="11"/>
      <c r="AT16" s="11"/>
      <c r="AU16" s="11"/>
      <c r="AV16" s="2">
        <f t="shared" ref="AV16:AV79" ca="1" si="42">IF(R16=1,INDIRECT(CONCATENATE("MN_Pr!R",$A16+138,"C",$B$2), FALSE),-1)</f>
        <v>-1</v>
      </c>
      <c r="AW16" s="2">
        <f t="shared" ref="AW16:AW79" ca="1" si="43">IF(R16=1,AV16-INDIRECT(CONCATENATE("MN_LB!R",$A16+138,"C",$B$2), FALSE),0)</f>
        <v>0</v>
      </c>
      <c r="AX16" s="2">
        <f t="shared" ref="AX16:AX79" ca="1" si="44">IF(R16=1,INDIRECT(CONCATENATE("MN_UB!R",$A16+138,"C",$B$2), FALSE)-AV16,0)</f>
        <v>0</v>
      </c>
      <c r="AY16" s="2">
        <f t="shared" ref="AY16:AY79" ca="1" si="45">IF(S16=1,INDIRECT(CONCATENATE("SESAW_Pr!R",$A16+138,"C",$B$2), FALSE),-1)</f>
        <v>-1</v>
      </c>
      <c r="AZ16" s="2">
        <f t="shared" ref="AZ16:AZ79" ca="1" si="46">IF(S16=1,AY16-INDIRECT(CONCATENATE("SESAW_LB!R",$A16+138,"C",$B$2), FALSE),0)</f>
        <v>0</v>
      </c>
      <c r="BA16" s="2">
        <f t="shared" ref="BA16:BA79" ca="1" si="47">IF(S16=1,INDIRECT(CONCATENATE("SESAW_UB!R",$A16+138,"C",$B$2), FALSE)-AY16,0)</f>
        <v>0</v>
      </c>
      <c r="BB16" s="2">
        <f t="shared" ref="BB16:BB79" ca="1" si="48">IF(T16=1,INDIRECT(CONCATENATE("RI_Pr!R",$A16+138,"C",$B$2), FALSE),-1)</f>
        <v>-1</v>
      </c>
      <c r="BC16" s="2">
        <f t="shared" ref="BC16:BC79" ca="1" si="49">IF(T16=1,BB16-INDIRECT(CONCATENATE("RI_LB!R",$A16+138,"C",$B$2), FALSE),0)</f>
        <v>0</v>
      </c>
      <c r="BD16" s="2">
        <f t="shared" ref="BD16:BD79" ca="1" si="50">IF(T16=1,INDIRECT(CONCATENATE("RI_UB!R",$A16+138,"C",$B$2), FALSE)-BB16,0)</f>
        <v>0</v>
      </c>
      <c r="BF16" s="1">
        <f t="shared" ref="BF16:BF34" si="51">2*B16+G16</f>
        <v>5.7535687945762452E-4</v>
      </c>
      <c r="BG16" s="1">
        <f t="shared" ref="BG16:BG34" si="52">2*D16+I16</f>
        <v>0</v>
      </c>
      <c r="BH16" s="1">
        <f t="shared" ref="BH16:BH34" si="53">2*E16+J16</f>
        <v>0</v>
      </c>
      <c r="BI16" s="1">
        <f t="shared" ref="BI16:BI34" si="54">2*F16+K16</f>
        <v>0</v>
      </c>
      <c r="BJ16" s="1" t="str">
        <f t="shared" si="3"/>
        <v/>
      </c>
      <c r="BK16" s="1" t="str">
        <f t="shared" ref="BK16:BK79" si="55">IF(AND(BH16&lt;&gt;0),($BF16-BH16),"")</f>
        <v/>
      </c>
      <c r="BL16" s="1" t="str">
        <f t="shared" si="4"/>
        <v/>
      </c>
      <c r="BM16" s="1" t="str">
        <f t="shared" si="5"/>
        <v/>
      </c>
      <c r="BN16" s="39">
        <f t="shared" ref="BN16:BN79" si="56">1-L16</f>
        <v>4.5725191861112346E-4</v>
      </c>
      <c r="BO16" s="39">
        <f t="shared" ref="BO16:BO38" si="57">1-N16</f>
        <v>1</v>
      </c>
      <c r="BP16" s="39">
        <f t="shared" ref="BP16:BP38" si="58">1-O16</f>
        <v>1</v>
      </c>
      <c r="BQ16" s="39">
        <f t="shared" ref="BQ16:BQ38" si="59">1-P16</f>
        <v>1</v>
      </c>
      <c r="BR16" s="1">
        <f t="shared" si="6"/>
        <v>-0.99954274808138888</v>
      </c>
      <c r="BS16" s="1">
        <f t="shared" si="7"/>
        <v>-0.99954274808138888</v>
      </c>
      <c r="BT16" s="1">
        <f t="shared" si="8"/>
        <v>-0.99954274808138888</v>
      </c>
      <c r="BY16" s="11">
        <f t="shared" ref="BY16:BY79" si="60">1-L16</f>
        <v>4.5725191861112346E-4</v>
      </c>
      <c r="BZ16" s="11">
        <f t="shared" ref="BZ16:BZ79" si="61">1-N16</f>
        <v>1</v>
      </c>
      <c r="CA16" s="11">
        <f t="shared" ref="CA16:CA79" si="62">1-O16</f>
        <v>1</v>
      </c>
      <c r="CB16" s="11">
        <f t="shared" ref="CB16:CB79" si="63">1-P16</f>
        <v>1</v>
      </c>
      <c r="CC16" s="11">
        <f>BY16-SUM(CC$15:CC15)</f>
        <v>4.5343475841963521E-4</v>
      </c>
    </row>
    <row r="17" spans="1:81" ht="13.5" customHeight="1" x14ac:dyDescent="0.25">
      <c r="A17" s="2">
        <v>3</v>
      </c>
      <c r="B17" s="64">
        <f t="shared" si="9"/>
        <v>1.9381484365041011E-3</v>
      </c>
      <c r="C17" s="11">
        <f t="shared" si="10"/>
        <v>7.9138816745443067E-6</v>
      </c>
      <c r="D17" s="11">
        <f t="shared" si="11"/>
        <v>0</v>
      </c>
      <c r="E17" s="11">
        <f t="shared" si="12"/>
        <v>0</v>
      </c>
      <c r="F17" s="11">
        <f t="shared" si="13"/>
        <v>0</v>
      </c>
      <c r="G17" s="11">
        <f t="shared" si="14"/>
        <v>5.5265159211422832E-3</v>
      </c>
      <c r="H17" s="11">
        <f t="shared" si="15"/>
        <v>2.0293905962698311E-5</v>
      </c>
      <c r="I17" s="11">
        <f t="shared" si="16"/>
        <v>0</v>
      </c>
      <c r="J17" s="11">
        <f t="shared" si="17"/>
        <v>0</v>
      </c>
      <c r="K17" s="11">
        <f t="shared" si="18"/>
        <v>0</v>
      </c>
      <c r="L17" s="11">
        <f t="shared" si="19"/>
        <v>0.99253533564235363</v>
      </c>
      <c r="M17" s="11">
        <f t="shared" si="20"/>
        <v>0.99997179221236276</v>
      </c>
      <c r="N17" s="11">
        <f t="shared" si="21"/>
        <v>0</v>
      </c>
      <c r="O17" s="11">
        <f t="shared" si="22"/>
        <v>0</v>
      </c>
      <c r="P17" s="16">
        <f t="shared" si="23"/>
        <v>0</v>
      </c>
      <c r="Q17" s="33" t="e">
        <f t="shared" si="1"/>
        <v>#REF!</v>
      </c>
      <c r="R17" s="33">
        <f t="shared" si="2"/>
        <v>0</v>
      </c>
      <c r="S17" s="33">
        <f t="shared" si="2"/>
        <v>0</v>
      </c>
      <c r="T17" s="33">
        <f t="shared" si="2"/>
        <v>0</v>
      </c>
      <c r="U17" s="11"/>
      <c r="V17" s="11"/>
      <c r="W17" s="11"/>
      <c r="X17" s="2">
        <f t="shared" ca="1" si="24"/>
        <v>-1</v>
      </c>
      <c r="Y17" s="2">
        <f t="shared" ca="1" si="25"/>
        <v>0</v>
      </c>
      <c r="Z17" s="2">
        <f t="shared" ca="1" si="26"/>
        <v>0</v>
      </c>
      <c r="AA17" s="2">
        <f t="shared" ca="1" si="27"/>
        <v>-1</v>
      </c>
      <c r="AB17" s="2">
        <f t="shared" ca="1" si="28"/>
        <v>0</v>
      </c>
      <c r="AC17" s="2">
        <f t="shared" ca="1" si="29"/>
        <v>0</v>
      </c>
      <c r="AD17" s="2">
        <f t="shared" ca="1" si="30"/>
        <v>-1</v>
      </c>
      <c r="AE17" s="2">
        <f t="shared" ca="1" si="31"/>
        <v>0</v>
      </c>
      <c r="AF17" s="2">
        <f t="shared" ca="1" si="32"/>
        <v>0</v>
      </c>
      <c r="AG17" s="11"/>
      <c r="AH17" s="11"/>
      <c r="AI17" s="11"/>
      <c r="AJ17" s="2">
        <f t="shared" ca="1" si="33"/>
        <v>-1</v>
      </c>
      <c r="AK17" s="2">
        <f t="shared" ca="1" si="34"/>
        <v>0</v>
      </c>
      <c r="AL17" s="2">
        <f t="shared" ca="1" si="35"/>
        <v>0</v>
      </c>
      <c r="AM17" s="2">
        <f t="shared" ca="1" si="36"/>
        <v>-1</v>
      </c>
      <c r="AN17" s="2">
        <f t="shared" ca="1" si="37"/>
        <v>0</v>
      </c>
      <c r="AO17" s="2">
        <f t="shared" ca="1" si="38"/>
        <v>0</v>
      </c>
      <c r="AP17" s="2">
        <f t="shared" ca="1" si="39"/>
        <v>-1</v>
      </c>
      <c r="AQ17" s="2">
        <f t="shared" ca="1" si="40"/>
        <v>0</v>
      </c>
      <c r="AR17" s="2">
        <f t="shared" ca="1" si="41"/>
        <v>0</v>
      </c>
      <c r="AS17" s="11"/>
      <c r="AT17" s="11"/>
      <c r="AU17" s="11"/>
      <c r="AV17" s="2">
        <f t="shared" ca="1" si="42"/>
        <v>-1</v>
      </c>
      <c r="AW17" s="2">
        <f t="shared" ca="1" si="43"/>
        <v>0</v>
      </c>
      <c r="AX17" s="2">
        <f t="shared" ca="1" si="44"/>
        <v>0</v>
      </c>
      <c r="AY17" s="2">
        <f t="shared" ca="1" si="45"/>
        <v>-1</v>
      </c>
      <c r="AZ17" s="2">
        <f t="shared" ca="1" si="46"/>
        <v>0</v>
      </c>
      <c r="BA17" s="2">
        <f t="shared" ca="1" si="47"/>
        <v>0</v>
      </c>
      <c r="BB17" s="2">
        <f t="shared" ca="1" si="48"/>
        <v>-1</v>
      </c>
      <c r="BC17" s="2">
        <f t="shared" ca="1" si="49"/>
        <v>0</v>
      </c>
      <c r="BD17" s="2">
        <f t="shared" ca="1" si="50"/>
        <v>0</v>
      </c>
      <c r="BF17" s="1">
        <f t="shared" si="51"/>
        <v>9.4028127941504849E-3</v>
      </c>
      <c r="BG17" s="1">
        <f t="shared" si="52"/>
        <v>0</v>
      </c>
      <c r="BH17" s="1">
        <f t="shared" si="53"/>
        <v>0</v>
      </c>
      <c r="BI17" s="1">
        <f t="shared" si="54"/>
        <v>0</v>
      </c>
      <c r="BJ17" s="1" t="str">
        <f t="shared" si="3"/>
        <v/>
      </c>
      <c r="BK17" s="1" t="str">
        <f t="shared" si="55"/>
        <v/>
      </c>
      <c r="BL17" s="1" t="str">
        <f t="shared" si="4"/>
        <v/>
      </c>
      <c r="BM17" s="1" t="str">
        <f t="shared" si="5"/>
        <v/>
      </c>
      <c r="BN17" s="39">
        <f t="shared" si="56"/>
        <v>7.4646643576463667E-3</v>
      </c>
      <c r="BO17" s="39">
        <f t="shared" si="57"/>
        <v>1</v>
      </c>
      <c r="BP17" s="39">
        <f t="shared" si="58"/>
        <v>1</v>
      </c>
      <c r="BQ17" s="39">
        <f t="shared" si="59"/>
        <v>1</v>
      </c>
      <c r="BR17" s="1">
        <f t="shared" si="6"/>
        <v>-0.99253533564235363</v>
      </c>
      <c r="BS17" s="1">
        <f t="shared" si="7"/>
        <v>-0.99253533564235363</v>
      </c>
      <c r="BT17" s="1">
        <f t="shared" si="8"/>
        <v>-0.99253533564235363</v>
      </c>
      <c r="BY17" s="11">
        <f t="shared" si="60"/>
        <v>7.4646643576463667E-3</v>
      </c>
      <c r="BZ17" s="11">
        <f t="shared" si="61"/>
        <v>1</v>
      </c>
      <c r="CA17" s="11">
        <f t="shared" si="62"/>
        <v>1</v>
      </c>
      <c r="CB17" s="11">
        <f t="shared" si="63"/>
        <v>1</v>
      </c>
      <c r="CC17" s="11">
        <f>BY17-SUM(CC$15:CC16)</f>
        <v>7.0074124390352432E-3</v>
      </c>
    </row>
    <row r="18" spans="1:81" ht="13.5" customHeight="1" x14ac:dyDescent="0.25">
      <c r="A18" s="2">
        <v>4</v>
      </c>
      <c r="B18" s="64">
        <f t="shared" si="9"/>
        <v>1.3958119643534248E-2</v>
      </c>
      <c r="C18" s="11">
        <f t="shared" si="10"/>
        <v>1.8809902156603929E-4</v>
      </c>
      <c r="D18" s="11">
        <f t="shared" si="11"/>
        <v>0</v>
      </c>
      <c r="E18" s="11">
        <f t="shared" si="12"/>
        <v>0</v>
      </c>
      <c r="F18" s="11">
        <f t="shared" si="13"/>
        <v>0</v>
      </c>
      <c r="G18" s="11">
        <f t="shared" si="14"/>
        <v>3.8015924604966056E-2</v>
      </c>
      <c r="H18" s="11">
        <f t="shared" si="15"/>
        <v>4.8204073795721225E-4</v>
      </c>
      <c r="I18" s="11">
        <f t="shared" si="16"/>
        <v>0</v>
      </c>
      <c r="J18" s="11">
        <f t="shared" si="17"/>
        <v>0</v>
      </c>
      <c r="K18" s="11">
        <f t="shared" si="18"/>
        <v>0</v>
      </c>
      <c r="L18" s="11">
        <f t="shared" si="19"/>
        <v>0.94802595575149973</v>
      </c>
      <c r="M18" s="11">
        <f t="shared" si="20"/>
        <v>0.99932986024047676</v>
      </c>
      <c r="N18" s="11">
        <f t="shared" si="21"/>
        <v>0</v>
      </c>
      <c r="O18" s="11">
        <f t="shared" si="22"/>
        <v>0</v>
      </c>
      <c r="P18" s="16">
        <f t="shared" si="23"/>
        <v>0</v>
      </c>
      <c r="Q18" s="33" t="e">
        <f t="shared" si="1"/>
        <v>#REF!</v>
      </c>
      <c r="R18" s="33">
        <f t="shared" si="2"/>
        <v>0</v>
      </c>
      <c r="S18" s="33">
        <f t="shared" si="2"/>
        <v>0</v>
      </c>
      <c r="T18" s="33">
        <f t="shared" si="2"/>
        <v>0</v>
      </c>
      <c r="U18" s="11"/>
      <c r="V18" s="11"/>
      <c r="W18" s="11"/>
      <c r="X18" s="2">
        <f t="shared" ca="1" si="24"/>
        <v>-1</v>
      </c>
      <c r="Y18" s="2">
        <f t="shared" ca="1" si="25"/>
        <v>0</v>
      </c>
      <c r="Z18" s="2">
        <f t="shared" ca="1" si="26"/>
        <v>0</v>
      </c>
      <c r="AA18" s="2">
        <f t="shared" ca="1" si="27"/>
        <v>-1</v>
      </c>
      <c r="AB18" s="2">
        <f t="shared" ca="1" si="28"/>
        <v>0</v>
      </c>
      <c r="AC18" s="2">
        <f t="shared" ca="1" si="29"/>
        <v>0</v>
      </c>
      <c r="AD18" s="2">
        <f t="shared" ca="1" si="30"/>
        <v>-1</v>
      </c>
      <c r="AE18" s="2">
        <f t="shared" ca="1" si="31"/>
        <v>0</v>
      </c>
      <c r="AF18" s="2">
        <f t="shared" ca="1" si="32"/>
        <v>0</v>
      </c>
      <c r="AG18" s="11"/>
      <c r="AH18" s="11"/>
      <c r="AI18" s="11"/>
      <c r="AJ18" s="2">
        <f t="shared" ca="1" si="33"/>
        <v>-1</v>
      </c>
      <c r="AK18" s="2">
        <f t="shared" ca="1" si="34"/>
        <v>0</v>
      </c>
      <c r="AL18" s="2">
        <f t="shared" ca="1" si="35"/>
        <v>0</v>
      </c>
      <c r="AM18" s="2">
        <f t="shared" ca="1" si="36"/>
        <v>-1</v>
      </c>
      <c r="AN18" s="2">
        <f t="shared" ca="1" si="37"/>
        <v>0</v>
      </c>
      <c r="AO18" s="2">
        <f t="shared" ca="1" si="38"/>
        <v>0</v>
      </c>
      <c r="AP18" s="2">
        <f t="shared" ca="1" si="39"/>
        <v>-1</v>
      </c>
      <c r="AQ18" s="2">
        <f t="shared" ca="1" si="40"/>
        <v>0</v>
      </c>
      <c r="AR18" s="2">
        <f t="shared" ca="1" si="41"/>
        <v>0</v>
      </c>
      <c r="AS18" s="11"/>
      <c r="AT18" s="11"/>
      <c r="AU18" s="11"/>
      <c r="AV18" s="2">
        <f t="shared" ca="1" si="42"/>
        <v>-1</v>
      </c>
      <c r="AW18" s="2">
        <f t="shared" ca="1" si="43"/>
        <v>0</v>
      </c>
      <c r="AX18" s="2">
        <f t="shared" ca="1" si="44"/>
        <v>0</v>
      </c>
      <c r="AY18" s="2">
        <f t="shared" ca="1" si="45"/>
        <v>-1</v>
      </c>
      <c r="AZ18" s="2">
        <f t="shared" ca="1" si="46"/>
        <v>0</v>
      </c>
      <c r="BA18" s="2">
        <f t="shared" ca="1" si="47"/>
        <v>0</v>
      </c>
      <c r="BB18" s="2">
        <f t="shared" ca="1" si="48"/>
        <v>-1</v>
      </c>
      <c r="BC18" s="2">
        <f t="shared" ca="1" si="49"/>
        <v>0</v>
      </c>
      <c r="BD18" s="2">
        <f t="shared" ca="1" si="50"/>
        <v>0</v>
      </c>
      <c r="BF18" s="1">
        <f t="shared" si="51"/>
        <v>6.5932163892034545E-2</v>
      </c>
      <c r="BG18" s="1">
        <f t="shared" si="52"/>
        <v>0</v>
      </c>
      <c r="BH18" s="1">
        <f t="shared" si="53"/>
        <v>0</v>
      </c>
      <c r="BI18" s="1">
        <f t="shared" si="54"/>
        <v>0</v>
      </c>
      <c r="BJ18" s="1" t="str">
        <f t="shared" si="3"/>
        <v/>
      </c>
      <c r="BK18" s="1" t="str">
        <f t="shared" si="55"/>
        <v/>
      </c>
      <c r="BL18" s="1" t="str">
        <f t="shared" si="4"/>
        <v/>
      </c>
      <c r="BM18" s="1" t="str">
        <f t="shared" si="5"/>
        <v/>
      </c>
      <c r="BN18" s="39">
        <f t="shared" si="56"/>
        <v>5.1974044248500273E-2</v>
      </c>
      <c r="BO18" s="39">
        <f t="shared" si="57"/>
        <v>1</v>
      </c>
      <c r="BP18" s="39">
        <f t="shared" si="58"/>
        <v>1</v>
      </c>
      <c r="BQ18" s="39">
        <f t="shared" si="59"/>
        <v>1</v>
      </c>
      <c r="BR18" s="1">
        <f t="shared" si="6"/>
        <v>-0.94802595575149973</v>
      </c>
      <c r="BS18" s="1">
        <f t="shared" si="7"/>
        <v>-0.94802595575149973</v>
      </c>
      <c r="BT18" s="1">
        <f t="shared" si="8"/>
        <v>-0.94802595575149973</v>
      </c>
      <c r="BY18" s="11">
        <f t="shared" si="60"/>
        <v>5.1974044248500273E-2</v>
      </c>
      <c r="BZ18" s="11">
        <f t="shared" si="61"/>
        <v>1</v>
      </c>
      <c r="CA18" s="11">
        <f t="shared" si="62"/>
        <v>1</v>
      </c>
      <c r="CB18" s="11">
        <f t="shared" si="63"/>
        <v>1</v>
      </c>
      <c r="CC18" s="11">
        <f>BY18-SUM(CC$15:CC17)</f>
        <v>4.4509379890853906E-2</v>
      </c>
    </row>
    <row r="19" spans="1:81" ht="13.5" customHeight="1" x14ac:dyDescent="0.25">
      <c r="A19" s="2">
        <v>5</v>
      </c>
      <c r="B19" s="64">
        <f t="shared" si="9"/>
        <v>6.1987459803505077E-2</v>
      </c>
      <c r="C19" s="11">
        <f t="shared" si="10"/>
        <v>2.1922092621990876E-3</v>
      </c>
      <c r="D19" s="11">
        <f t="shared" si="11"/>
        <v>0</v>
      </c>
      <c r="E19" s="11">
        <f t="shared" si="12"/>
        <v>0</v>
      </c>
      <c r="F19" s="11">
        <f t="shared" si="13"/>
        <v>0</v>
      </c>
      <c r="G19" s="11">
        <f t="shared" si="14"/>
        <v>0.141793081212367</v>
      </c>
      <c r="H19" s="11">
        <f t="shared" si="15"/>
        <v>5.5780523947270844E-3</v>
      </c>
      <c r="I19" s="11">
        <f t="shared" si="16"/>
        <v>0</v>
      </c>
      <c r="J19" s="11">
        <f t="shared" si="17"/>
        <v>0</v>
      </c>
      <c r="K19" s="11">
        <f t="shared" si="18"/>
        <v>0</v>
      </c>
      <c r="L19" s="11">
        <f t="shared" si="19"/>
        <v>0.79621945898412794</v>
      </c>
      <c r="M19" s="11">
        <f t="shared" si="20"/>
        <v>0.99222973834307382</v>
      </c>
      <c r="N19" s="11">
        <f t="shared" si="21"/>
        <v>0</v>
      </c>
      <c r="O19" s="11">
        <f t="shared" si="22"/>
        <v>0</v>
      </c>
      <c r="P19" s="16">
        <f t="shared" si="23"/>
        <v>0</v>
      </c>
      <c r="Q19" s="33" t="e">
        <f t="shared" si="1"/>
        <v>#REF!</v>
      </c>
      <c r="R19" s="33">
        <f t="shared" si="2"/>
        <v>1</v>
      </c>
      <c r="S19" s="33">
        <f t="shared" si="2"/>
        <v>0</v>
      </c>
      <c r="T19" s="33">
        <f t="shared" si="2"/>
        <v>1</v>
      </c>
      <c r="U19" s="11"/>
      <c r="V19" s="11"/>
      <c r="W19" s="11"/>
      <c r="X19" s="2">
        <f t="shared" ca="1" si="24"/>
        <v>0.1702127659574468</v>
      </c>
      <c r="Y19" s="2">
        <f t="shared" ca="1" si="25"/>
        <v>6.9674436706209292E-2</v>
      </c>
      <c r="Z19" s="2">
        <f t="shared" ca="1" si="26"/>
        <v>9.1434576455564437E-2</v>
      </c>
      <c r="AA19" s="2">
        <f t="shared" ca="1" si="27"/>
        <v>-1</v>
      </c>
      <c r="AB19" s="2">
        <f t="shared" ca="1" si="28"/>
        <v>0</v>
      </c>
      <c r="AC19" s="2">
        <f t="shared" ca="1" si="29"/>
        <v>0</v>
      </c>
      <c r="AD19" s="2">
        <f t="shared" ca="1" si="30"/>
        <v>0</v>
      </c>
      <c r="AE19" s="2">
        <f t="shared" ca="1" si="31"/>
        <v>0</v>
      </c>
      <c r="AF19" s="2">
        <f t="shared" ca="1" si="32"/>
        <v>0</v>
      </c>
      <c r="AG19" s="11"/>
      <c r="AH19" s="11"/>
      <c r="AI19" s="11"/>
      <c r="AJ19" s="2">
        <f t="shared" ca="1" si="33"/>
        <v>0.10638297872340426</v>
      </c>
      <c r="AK19" s="2">
        <f t="shared" ca="1" si="34"/>
        <v>5.4175709365742356E-2</v>
      </c>
      <c r="AL19" s="2">
        <f t="shared" ca="1" si="35"/>
        <v>8.0568432986755797E-2</v>
      </c>
      <c r="AM19" s="2">
        <f t="shared" ca="1" si="36"/>
        <v>-1</v>
      </c>
      <c r="AN19" s="2">
        <f t="shared" ca="1" si="37"/>
        <v>0</v>
      </c>
      <c r="AO19" s="2">
        <f t="shared" ca="1" si="38"/>
        <v>0</v>
      </c>
      <c r="AP19" s="2">
        <f t="shared" ca="1" si="39"/>
        <v>0</v>
      </c>
      <c r="AQ19" s="2">
        <f t="shared" ca="1" si="40"/>
        <v>0</v>
      </c>
      <c r="AR19" s="2">
        <f t="shared" ca="1" si="41"/>
        <v>0</v>
      </c>
      <c r="AS19" s="11"/>
      <c r="AT19" s="11"/>
      <c r="AU19" s="11"/>
      <c r="AV19" s="2">
        <f t="shared" ca="1" si="42"/>
        <v>0.72340425531914898</v>
      </c>
      <c r="AW19" s="2">
        <f t="shared" ca="1" si="43"/>
        <v>0.1018623480280022</v>
      </c>
      <c r="AX19" s="2">
        <f t="shared" ca="1" si="44"/>
        <v>8.7301661798455554E-2</v>
      </c>
      <c r="AY19" s="2">
        <f t="shared" ca="1" si="45"/>
        <v>-1</v>
      </c>
      <c r="AZ19" s="2">
        <f t="shared" ca="1" si="46"/>
        <v>0</v>
      </c>
      <c r="BA19" s="2">
        <f t="shared" ca="1" si="47"/>
        <v>0</v>
      </c>
      <c r="BB19" s="2">
        <f t="shared" ca="1" si="48"/>
        <v>0</v>
      </c>
      <c r="BC19" s="2">
        <f t="shared" ca="1" si="49"/>
        <v>0</v>
      </c>
      <c r="BD19" s="2">
        <f t="shared" ca="1" si="50"/>
        <v>0</v>
      </c>
      <c r="BF19" s="1">
        <f t="shared" si="51"/>
        <v>0.26576800081937713</v>
      </c>
      <c r="BG19" s="1">
        <f t="shared" si="52"/>
        <v>0</v>
      </c>
      <c r="BH19" s="1">
        <f t="shared" si="53"/>
        <v>0</v>
      </c>
      <c r="BI19" s="1">
        <f t="shared" si="54"/>
        <v>0</v>
      </c>
      <c r="BJ19" s="1" t="str">
        <f t="shared" si="3"/>
        <v/>
      </c>
      <c r="BK19" s="1" t="str">
        <f t="shared" si="55"/>
        <v/>
      </c>
      <c r="BL19" s="1" t="str">
        <f t="shared" si="4"/>
        <v/>
      </c>
      <c r="BM19" s="1" t="str">
        <f t="shared" si="5"/>
        <v/>
      </c>
      <c r="BN19" s="39">
        <f t="shared" si="56"/>
        <v>0.20378054101587206</v>
      </c>
      <c r="BO19" s="39">
        <f t="shared" si="57"/>
        <v>1</v>
      </c>
      <c r="BP19" s="39">
        <f t="shared" si="58"/>
        <v>1</v>
      </c>
      <c r="BQ19" s="39">
        <f t="shared" si="59"/>
        <v>1</v>
      </c>
      <c r="BR19" s="1">
        <f t="shared" si="6"/>
        <v>-0.79621945898412794</v>
      </c>
      <c r="BS19" s="1">
        <f t="shared" si="7"/>
        <v>-0.79621945898412794</v>
      </c>
      <c r="BT19" s="1">
        <f t="shared" si="8"/>
        <v>-0.79621945898412794</v>
      </c>
      <c r="BY19" s="11">
        <f t="shared" si="60"/>
        <v>0.20378054101587206</v>
      </c>
      <c r="BZ19" s="11">
        <f t="shared" si="61"/>
        <v>1</v>
      </c>
      <c r="CA19" s="11">
        <f t="shared" si="62"/>
        <v>1</v>
      </c>
      <c r="CB19" s="11">
        <f t="shared" si="63"/>
        <v>1</v>
      </c>
      <c r="CC19" s="11">
        <f>BY19-SUM(CC$15:CC18)</f>
        <v>0.15180649676737179</v>
      </c>
    </row>
    <row r="20" spans="1:81" ht="13.5" customHeight="1" x14ac:dyDescent="0.25">
      <c r="A20" s="2">
        <v>6</v>
      </c>
      <c r="B20" s="64">
        <f t="shared" si="9"/>
        <v>0.18878859241612081</v>
      </c>
      <c r="C20" s="11">
        <f t="shared" si="10"/>
        <v>1.6102277873352805E-2</v>
      </c>
      <c r="D20" s="11">
        <f t="shared" si="11"/>
        <v>0</v>
      </c>
      <c r="E20" s="11">
        <f t="shared" si="12"/>
        <v>0</v>
      </c>
      <c r="F20" s="11">
        <f t="shared" si="13"/>
        <v>0</v>
      </c>
      <c r="G20" s="11">
        <f t="shared" si="14"/>
        <v>0.28525953385523006</v>
      </c>
      <c r="H20" s="11">
        <f t="shared" si="15"/>
        <v>3.9016894171481797E-2</v>
      </c>
      <c r="I20" s="11">
        <f t="shared" si="16"/>
        <v>0</v>
      </c>
      <c r="J20" s="11">
        <f t="shared" si="17"/>
        <v>0</v>
      </c>
      <c r="K20" s="11">
        <f t="shared" si="18"/>
        <v>0</v>
      </c>
      <c r="L20" s="11">
        <f t="shared" si="19"/>
        <v>0.52595187372864916</v>
      </c>
      <c r="M20" s="11">
        <f t="shared" si="20"/>
        <v>0.94488082795516537</v>
      </c>
      <c r="N20" s="11">
        <f t="shared" si="21"/>
        <v>0</v>
      </c>
      <c r="O20" s="11">
        <f>IF(E$7=1,1-(EXP(-$E$10+$E$12*LN($A20))/(1+EXP(-$E$10+$E$12*LN($A20)))),0)</f>
        <v>0</v>
      </c>
      <c r="P20" s="16">
        <f t="shared" si="23"/>
        <v>0</v>
      </c>
      <c r="Q20" s="33" t="e">
        <f t="shared" si="1"/>
        <v>#REF!</v>
      </c>
      <c r="R20" s="33">
        <f t="shared" si="2"/>
        <v>1</v>
      </c>
      <c r="S20" s="33">
        <f t="shared" si="2"/>
        <v>0</v>
      </c>
      <c r="T20" s="33">
        <f t="shared" si="2"/>
        <v>1</v>
      </c>
      <c r="U20" s="11"/>
      <c r="V20" s="11"/>
      <c r="W20" s="11"/>
      <c r="X20" s="2">
        <f t="shared" ca="1" si="24"/>
        <v>9.2560046865846513E-2</v>
      </c>
      <c r="Y20" s="2">
        <f t="shared" ca="1" si="25"/>
        <v>1.3331856212650872E-2</v>
      </c>
      <c r="Z20" s="2">
        <f t="shared" ca="1" si="26"/>
        <v>1.4750901922189086E-2</v>
      </c>
      <c r="AA20" s="2">
        <f t="shared" ca="1" si="27"/>
        <v>-1</v>
      </c>
      <c r="AB20" s="2">
        <f t="shared" ca="1" si="28"/>
        <v>0</v>
      </c>
      <c r="AC20" s="2">
        <f t="shared" ca="1" si="29"/>
        <v>0</v>
      </c>
      <c r="AD20" s="2">
        <f t="shared" ca="1" si="30"/>
        <v>0</v>
      </c>
      <c r="AE20" s="2">
        <f t="shared" ca="1" si="31"/>
        <v>0</v>
      </c>
      <c r="AF20" s="2">
        <f t="shared" ca="1" si="32"/>
        <v>0</v>
      </c>
      <c r="AG20" s="11"/>
      <c r="AH20" s="11"/>
      <c r="AI20" s="11"/>
      <c r="AJ20" s="2">
        <f t="shared" ca="1" si="33"/>
        <v>0.11482132396016403</v>
      </c>
      <c r="AK20" s="2">
        <f t="shared" ca="1" si="34"/>
        <v>1.4744654171378102E-2</v>
      </c>
      <c r="AL20" s="2">
        <f t="shared" ca="1" si="35"/>
        <v>1.6082897096979576E-2</v>
      </c>
      <c r="AM20" s="2">
        <f t="shared" ca="1" si="36"/>
        <v>-1</v>
      </c>
      <c r="AN20" s="2">
        <f t="shared" ca="1" si="37"/>
        <v>0</v>
      </c>
      <c r="AO20" s="2">
        <f t="shared" ca="1" si="38"/>
        <v>0</v>
      </c>
      <c r="AP20" s="2">
        <f t="shared" ca="1" si="39"/>
        <v>0</v>
      </c>
      <c r="AQ20" s="2">
        <f t="shared" ca="1" si="40"/>
        <v>0</v>
      </c>
      <c r="AR20" s="2">
        <f t="shared" ca="1" si="41"/>
        <v>0</v>
      </c>
      <c r="AS20" s="11"/>
      <c r="AT20" s="11"/>
      <c r="AU20" s="11"/>
      <c r="AV20" s="2">
        <f t="shared" ca="1" si="42"/>
        <v>0.79261862917398951</v>
      </c>
      <c r="AW20" s="2">
        <f t="shared" ca="1" si="43"/>
        <v>2.0021309522057718E-2</v>
      </c>
      <c r="AX20" s="2">
        <f t="shared" ca="1" si="44"/>
        <v>1.900998125394604E-2</v>
      </c>
      <c r="AY20" s="2">
        <f t="shared" ca="1" si="45"/>
        <v>-1</v>
      </c>
      <c r="AZ20" s="2">
        <f t="shared" ca="1" si="46"/>
        <v>0</v>
      </c>
      <c r="BA20" s="2">
        <f t="shared" ca="1" si="47"/>
        <v>0</v>
      </c>
      <c r="BB20" s="2">
        <f t="shared" ca="1" si="48"/>
        <v>0</v>
      </c>
      <c r="BC20" s="2">
        <f t="shared" ca="1" si="49"/>
        <v>0</v>
      </c>
      <c r="BD20" s="2">
        <f t="shared" ca="1" si="50"/>
        <v>0</v>
      </c>
      <c r="BF20" s="1">
        <f t="shared" si="51"/>
        <v>0.66283671868747174</v>
      </c>
      <c r="BG20" s="1">
        <f t="shared" si="52"/>
        <v>0</v>
      </c>
      <c r="BH20" s="1">
        <f t="shared" si="53"/>
        <v>0</v>
      </c>
      <c r="BI20" s="1">
        <f t="shared" si="54"/>
        <v>0</v>
      </c>
      <c r="BJ20" s="1" t="str">
        <f t="shared" si="3"/>
        <v/>
      </c>
      <c r="BK20" s="1" t="str">
        <f t="shared" si="55"/>
        <v/>
      </c>
      <c r="BL20" s="1" t="str">
        <f t="shared" si="4"/>
        <v/>
      </c>
      <c r="BM20" s="1" t="str">
        <f t="shared" si="5"/>
        <v/>
      </c>
      <c r="BN20" s="39">
        <f t="shared" si="56"/>
        <v>0.47404812627135084</v>
      </c>
      <c r="BO20" s="39">
        <f t="shared" si="57"/>
        <v>1</v>
      </c>
      <c r="BP20" s="39">
        <f t="shared" si="58"/>
        <v>1</v>
      </c>
      <c r="BQ20" s="39">
        <f t="shared" si="59"/>
        <v>1</v>
      </c>
      <c r="BR20" s="1">
        <f t="shared" si="6"/>
        <v>-0.52595187372864916</v>
      </c>
      <c r="BS20" s="1">
        <f t="shared" si="7"/>
        <v>-0.52595187372864916</v>
      </c>
      <c r="BT20" s="1">
        <f t="shared" si="8"/>
        <v>-0.52595187372864916</v>
      </c>
      <c r="BY20" s="11">
        <f t="shared" si="60"/>
        <v>0.47404812627135084</v>
      </c>
      <c r="BZ20" s="11">
        <f t="shared" si="61"/>
        <v>1</v>
      </c>
      <c r="CA20" s="11">
        <f t="shared" si="62"/>
        <v>1</v>
      </c>
      <c r="CB20" s="11">
        <f t="shared" si="63"/>
        <v>1</v>
      </c>
      <c r="CC20" s="11">
        <f>BY20-SUM(CC$15:CC19)</f>
        <v>0.27026758525547878</v>
      </c>
    </row>
    <row r="21" spans="1:81" ht="13.5" customHeight="1" x14ac:dyDescent="0.25">
      <c r="A21" s="2">
        <v>7</v>
      </c>
      <c r="B21" s="64">
        <f t="shared" si="9"/>
        <v>0.40287733609799903</v>
      </c>
      <c r="C21" s="11">
        <f t="shared" si="10"/>
        <v>8.2055158442572246E-2</v>
      </c>
      <c r="D21" s="11">
        <f t="shared" si="11"/>
        <v>0</v>
      </c>
      <c r="E21" s="11">
        <f t="shared" si="12"/>
        <v>0</v>
      </c>
      <c r="F21" s="11">
        <f t="shared" si="13"/>
        <v>0</v>
      </c>
      <c r="G21" s="11">
        <f t="shared" si="14"/>
        <v>0.32034648367615992</v>
      </c>
      <c r="H21" s="11">
        <f t="shared" si="15"/>
        <v>0.15957816643417588</v>
      </c>
      <c r="I21" s="11">
        <f t="shared" si="16"/>
        <v>0</v>
      </c>
      <c r="J21" s="11">
        <f t="shared" si="17"/>
        <v>0</v>
      </c>
      <c r="K21" s="11">
        <f t="shared" si="18"/>
        <v>0</v>
      </c>
      <c r="L21" s="11">
        <f t="shared" si="19"/>
        <v>0.27677618022584105</v>
      </c>
      <c r="M21" s="11">
        <f t="shared" si="20"/>
        <v>0.75836667512325184</v>
      </c>
      <c r="N21" s="11">
        <f t="shared" si="21"/>
        <v>0</v>
      </c>
      <c r="O21" s="11">
        <f t="shared" si="22"/>
        <v>0</v>
      </c>
      <c r="P21" s="16">
        <f>IF(F$7=1,1-(EXP(-$F$10+$F$12*LN($A21))/(1+EXP(-$F$10+$F$12*LN($A21)))),0)</f>
        <v>0</v>
      </c>
      <c r="Q21" s="33" t="e">
        <f t="shared" si="1"/>
        <v>#REF!</v>
      </c>
      <c r="R21" s="33">
        <f t="shared" si="2"/>
        <v>1</v>
      </c>
      <c r="S21" s="33">
        <f t="shared" si="2"/>
        <v>0</v>
      </c>
      <c r="T21" s="33">
        <f t="shared" si="2"/>
        <v>1</v>
      </c>
      <c r="U21" s="11"/>
      <c r="V21" s="11"/>
      <c r="W21" s="11"/>
      <c r="X21" s="2">
        <f t="shared" ca="1" si="24"/>
        <v>0.21182266009852216</v>
      </c>
      <c r="Y21" s="2">
        <f t="shared" ca="1" si="25"/>
        <v>5.4080655090239876E-2</v>
      </c>
      <c r="Z21" s="2">
        <f t="shared" ca="1" si="26"/>
        <v>6.2700586058956093E-2</v>
      </c>
      <c r="AA21" s="2">
        <f t="shared" ca="1" si="27"/>
        <v>-1</v>
      </c>
      <c r="AB21" s="2">
        <f t="shared" ca="1" si="28"/>
        <v>0</v>
      </c>
      <c r="AC21" s="2">
        <f t="shared" ca="1" si="29"/>
        <v>0</v>
      </c>
      <c r="AD21" s="2">
        <f t="shared" ca="1" si="30"/>
        <v>0</v>
      </c>
      <c r="AE21" s="2">
        <f t="shared" ca="1" si="31"/>
        <v>0</v>
      </c>
      <c r="AF21" s="2">
        <f t="shared" ca="1" si="32"/>
        <v>0</v>
      </c>
      <c r="AG21" s="11"/>
      <c r="AH21" s="11"/>
      <c r="AI21" s="11"/>
      <c r="AJ21" s="2">
        <f t="shared" ca="1" si="33"/>
        <v>0.17733990147783252</v>
      </c>
      <c r="AK21" s="2">
        <f t="shared" ca="1" si="34"/>
        <v>4.9934271218198489E-2</v>
      </c>
      <c r="AL21" s="2">
        <f t="shared" ca="1" si="35"/>
        <v>5.962024047520198E-2</v>
      </c>
      <c r="AM21" s="2">
        <f t="shared" ca="1" si="36"/>
        <v>-1</v>
      </c>
      <c r="AN21" s="2">
        <f t="shared" ca="1" si="37"/>
        <v>0</v>
      </c>
      <c r="AO21" s="2">
        <f t="shared" ca="1" si="38"/>
        <v>0</v>
      </c>
      <c r="AP21" s="2">
        <f t="shared" ca="1" si="39"/>
        <v>0</v>
      </c>
      <c r="AQ21" s="2">
        <f t="shared" ca="1" si="40"/>
        <v>0</v>
      </c>
      <c r="AR21" s="2">
        <f t="shared" ca="1" si="41"/>
        <v>0</v>
      </c>
      <c r="AS21" s="11"/>
      <c r="AT21" s="11"/>
      <c r="AU21" s="11"/>
      <c r="AV21" s="2">
        <f t="shared" ca="1" si="42"/>
        <v>0.61083743842364535</v>
      </c>
      <c r="AW21" s="2">
        <f t="shared" ca="1" si="43"/>
        <v>7.0754571769329977E-2</v>
      </c>
      <c r="AX21" s="2">
        <f t="shared" ca="1" si="44"/>
        <v>6.7467058524369627E-2</v>
      </c>
      <c r="AY21" s="2">
        <f t="shared" ca="1" si="45"/>
        <v>-1</v>
      </c>
      <c r="AZ21" s="2">
        <f t="shared" ca="1" si="46"/>
        <v>0</v>
      </c>
      <c r="BA21" s="2">
        <f t="shared" ca="1" si="47"/>
        <v>0</v>
      </c>
      <c r="BB21" s="2">
        <f t="shared" ca="1" si="48"/>
        <v>0</v>
      </c>
      <c r="BC21" s="2">
        <f t="shared" ca="1" si="49"/>
        <v>0</v>
      </c>
      <c r="BD21" s="2">
        <f t="shared" ca="1" si="50"/>
        <v>0</v>
      </c>
      <c r="BF21" s="1">
        <f t="shared" si="51"/>
        <v>1.1261011558721581</v>
      </c>
      <c r="BG21" s="1">
        <f t="shared" si="52"/>
        <v>0</v>
      </c>
      <c r="BH21" s="1">
        <f t="shared" si="53"/>
        <v>0</v>
      </c>
      <c r="BI21" s="1">
        <f t="shared" si="54"/>
        <v>0</v>
      </c>
      <c r="BJ21" s="1" t="str">
        <f t="shared" si="3"/>
        <v/>
      </c>
      <c r="BK21" s="1" t="str">
        <f t="shared" si="55"/>
        <v/>
      </c>
      <c r="BL21" s="1" t="str">
        <f t="shared" si="4"/>
        <v/>
      </c>
      <c r="BM21" s="1" t="str">
        <f t="shared" si="5"/>
        <v/>
      </c>
      <c r="BN21" s="39">
        <f t="shared" si="56"/>
        <v>0.72322381977415895</v>
      </c>
      <c r="BO21" s="39">
        <f t="shared" si="57"/>
        <v>1</v>
      </c>
      <c r="BP21" s="39">
        <f t="shared" si="58"/>
        <v>1</v>
      </c>
      <c r="BQ21" s="39">
        <f t="shared" si="59"/>
        <v>1</v>
      </c>
      <c r="BR21" s="1">
        <f t="shared" si="6"/>
        <v>-0.27677618022584105</v>
      </c>
      <c r="BS21" s="1">
        <f t="shared" si="7"/>
        <v>-0.27677618022584105</v>
      </c>
      <c r="BT21" s="1">
        <f t="shared" si="8"/>
        <v>-0.27677618022584105</v>
      </c>
      <c r="BY21" s="11">
        <f t="shared" si="60"/>
        <v>0.72322381977415895</v>
      </c>
      <c r="BZ21" s="11">
        <f t="shared" si="61"/>
        <v>1</v>
      </c>
      <c r="CA21" s="11">
        <f t="shared" si="62"/>
        <v>1</v>
      </c>
      <c r="CB21" s="11">
        <f t="shared" si="63"/>
        <v>1</v>
      </c>
      <c r="CC21" s="11">
        <f>BY21-SUM(CC$15:CC20)</f>
        <v>0.2491756935028081</v>
      </c>
    </row>
    <row r="22" spans="1:81" ht="13.5" customHeight="1" x14ac:dyDescent="0.25">
      <c r="A22" s="2">
        <v>8</v>
      </c>
      <c r="B22" s="64">
        <f t="shared" si="9"/>
        <v>0.62914342301431492</v>
      </c>
      <c r="C22" s="11">
        <f t="shared" si="10"/>
        <v>0.28008684720746801</v>
      </c>
      <c r="D22" s="11">
        <f t="shared" si="11"/>
        <v>0</v>
      </c>
      <c r="E22" s="11">
        <f t="shared" si="12"/>
        <v>0</v>
      </c>
      <c r="F22" s="11">
        <f t="shared" si="13"/>
        <v>0</v>
      </c>
      <c r="G22" s="11">
        <f t="shared" si="14"/>
        <v>0.23875962161078357</v>
      </c>
      <c r="H22" s="11">
        <f t="shared" si="15"/>
        <v>0.30093489250039762</v>
      </c>
      <c r="I22" s="11">
        <f t="shared" si="16"/>
        <v>0</v>
      </c>
      <c r="J22" s="11">
        <f t="shared" si="17"/>
        <v>0</v>
      </c>
      <c r="K22" s="11">
        <f t="shared" si="18"/>
        <v>0</v>
      </c>
      <c r="L22" s="11">
        <f t="shared" si="19"/>
        <v>0.13209695537490151</v>
      </c>
      <c r="M22" s="11">
        <f t="shared" si="20"/>
        <v>0.41897826029213436</v>
      </c>
      <c r="N22" s="11">
        <f t="shared" si="21"/>
        <v>0</v>
      </c>
      <c r="O22" s="11">
        <f t="shared" si="22"/>
        <v>0</v>
      </c>
      <c r="P22" s="16">
        <f t="shared" si="23"/>
        <v>0</v>
      </c>
      <c r="Q22" s="33" t="e">
        <f t="shared" si="1"/>
        <v>#REF!</v>
      </c>
      <c r="R22" s="33">
        <f t="shared" si="2"/>
        <v>1</v>
      </c>
      <c r="S22" s="33">
        <f t="shared" si="2"/>
        <v>0</v>
      </c>
      <c r="T22" s="33">
        <f t="shared" si="2"/>
        <v>1</v>
      </c>
      <c r="U22" s="11"/>
      <c r="V22" s="11"/>
      <c r="W22" s="11"/>
      <c r="X22" s="2">
        <f t="shared" ca="1" si="24"/>
        <v>0.50505050505050508</v>
      </c>
      <c r="Y22" s="2">
        <f t="shared" ca="1" si="25"/>
        <v>7.1782091039325535E-2</v>
      </c>
      <c r="Z22" s="2">
        <f t="shared" ca="1" si="26"/>
        <v>7.162861969783052E-2</v>
      </c>
      <c r="AA22" s="2">
        <f t="shared" ca="1" si="27"/>
        <v>-1</v>
      </c>
      <c r="AB22" s="2">
        <f t="shared" ca="1" si="28"/>
        <v>0</v>
      </c>
      <c r="AC22" s="2">
        <f t="shared" ca="1" si="29"/>
        <v>0</v>
      </c>
      <c r="AD22" s="2">
        <f t="shared" ca="1" si="30"/>
        <v>0</v>
      </c>
      <c r="AE22" s="2">
        <f t="shared" ca="1" si="31"/>
        <v>0</v>
      </c>
      <c r="AF22" s="2">
        <f t="shared" ca="1" si="32"/>
        <v>0</v>
      </c>
      <c r="AG22" s="11"/>
      <c r="AH22" s="11"/>
      <c r="AI22" s="11"/>
      <c r="AJ22" s="2">
        <f t="shared" ca="1" si="33"/>
        <v>0.19696969696969696</v>
      </c>
      <c r="AK22" s="2">
        <f t="shared" ca="1" si="34"/>
        <v>5.2996357558320495E-2</v>
      </c>
      <c r="AL22" s="2">
        <f t="shared" ca="1" si="35"/>
        <v>6.2307038859714059E-2</v>
      </c>
      <c r="AM22" s="2">
        <f t="shared" ca="1" si="36"/>
        <v>-1</v>
      </c>
      <c r="AN22" s="2">
        <f t="shared" ca="1" si="37"/>
        <v>0</v>
      </c>
      <c r="AO22" s="2">
        <f t="shared" ca="1" si="38"/>
        <v>0</v>
      </c>
      <c r="AP22" s="2">
        <f t="shared" ca="1" si="39"/>
        <v>0</v>
      </c>
      <c r="AQ22" s="2">
        <f t="shared" ca="1" si="40"/>
        <v>0</v>
      </c>
      <c r="AR22" s="2">
        <f t="shared" ca="1" si="41"/>
        <v>0</v>
      </c>
      <c r="AS22" s="11"/>
      <c r="AT22" s="11"/>
      <c r="AU22" s="11"/>
      <c r="AV22" s="2">
        <f t="shared" ca="1" si="42"/>
        <v>0.29797979797979796</v>
      </c>
      <c r="AW22" s="2">
        <f t="shared" ca="1" si="43"/>
        <v>6.2765600818042111E-2</v>
      </c>
      <c r="AX22" s="2">
        <f t="shared" ca="1" si="44"/>
        <v>6.8929315966721083E-2</v>
      </c>
      <c r="AY22" s="2">
        <f t="shared" ca="1" si="45"/>
        <v>-1</v>
      </c>
      <c r="AZ22" s="2">
        <f t="shared" ca="1" si="46"/>
        <v>0</v>
      </c>
      <c r="BA22" s="2">
        <f t="shared" ca="1" si="47"/>
        <v>0</v>
      </c>
      <c r="BB22" s="2">
        <f t="shared" ca="1" si="48"/>
        <v>0</v>
      </c>
      <c r="BC22" s="2">
        <f t="shared" ca="1" si="49"/>
        <v>0</v>
      </c>
      <c r="BD22" s="2">
        <f t="shared" ca="1" si="50"/>
        <v>0</v>
      </c>
      <c r="BF22" s="1">
        <f t="shared" si="51"/>
        <v>1.4970464676394135</v>
      </c>
      <c r="BG22" s="1">
        <f t="shared" si="52"/>
        <v>0</v>
      </c>
      <c r="BH22" s="1">
        <f t="shared" si="53"/>
        <v>0</v>
      </c>
      <c r="BI22" s="1">
        <f t="shared" si="54"/>
        <v>0</v>
      </c>
      <c r="BJ22" s="1" t="str">
        <f t="shared" si="3"/>
        <v/>
      </c>
      <c r="BK22" s="1" t="str">
        <f t="shared" si="55"/>
        <v/>
      </c>
      <c r="BL22" s="1" t="str">
        <f t="shared" si="4"/>
        <v/>
      </c>
      <c r="BM22" s="1" t="str">
        <f t="shared" si="5"/>
        <v/>
      </c>
      <c r="BN22" s="39">
        <f t="shared" si="56"/>
        <v>0.86790304462509849</v>
      </c>
      <c r="BO22" s="39">
        <f t="shared" si="57"/>
        <v>1</v>
      </c>
      <c r="BP22" s="39">
        <f t="shared" si="58"/>
        <v>1</v>
      </c>
      <c r="BQ22" s="39">
        <f t="shared" si="59"/>
        <v>1</v>
      </c>
      <c r="BR22" s="1">
        <f t="shared" si="6"/>
        <v>-0.13209695537490151</v>
      </c>
      <c r="BS22" s="1">
        <f t="shared" si="7"/>
        <v>-0.13209695537490151</v>
      </c>
      <c r="BT22" s="1">
        <f t="shared" si="8"/>
        <v>-0.13209695537490151</v>
      </c>
      <c r="BY22" s="11">
        <f t="shared" si="60"/>
        <v>0.86790304462509849</v>
      </c>
      <c r="BZ22" s="11">
        <f t="shared" si="61"/>
        <v>1</v>
      </c>
      <c r="CA22" s="11">
        <f t="shared" si="62"/>
        <v>1</v>
      </c>
      <c r="CB22" s="11">
        <f t="shared" si="63"/>
        <v>1</v>
      </c>
      <c r="CC22" s="11">
        <f>BY22-SUM(CC$15:CC21)</f>
        <v>0.14467922485093954</v>
      </c>
    </row>
    <row r="23" spans="1:81" ht="13.5" customHeight="1" x14ac:dyDescent="0.25">
      <c r="A23" s="2">
        <v>9</v>
      </c>
      <c r="B23" s="64">
        <f t="shared" si="9"/>
        <v>0.79279166061828688</v>
      </c>
      <c r="C23" s="11">
        <f t="shared" si="10"/>
        <v>0.58740098802250629</v>
      </c>
      <c r="D23" s="11">
        <f t="shared" si="11"/>
        <v>0</v>
      </c>
      <c r="E23" s="11">
        <f t="shared" si="12"/>
        <v>0</v>
      </c>
      <c r="F23" s="11">
        <f t="shared" si="13"/>
        <v>0</v>
      </c>
      <c r="G23" s="11">
        <f t="shared" si="14"/>
        <v>0.14398881023512611</v>
      </c>
      <c r="H23" s="11">
        <f t="shared" si="15"/>
        <v>0.24797689019074531</v>
      </c>
      <c r="I23" s="11">
        <f t="shared" si="16"/>
        <v>0</v>
      </c>
      <c r="J23" s="11">
        <f t="shared" si="17"/>
        <v>0</v>
      </c>
      <c r="K23" s="11">
        <f t="shared" si="18"/>
        <v>0</v>
      </c>
      <c r="L23" s="11">
        <f t="shared" si="19"/>
        <v>6.3219529146587017E-2</v>
      </c>
      <c r="M23" s="11">
        <f t="shared" si="20"/>
        <v>0.1646221217867484</v>
      </c>
      <c r="N23" s="11">
        <f t="shared" si="21"/>
        <v>0</v>
      </c>
      <c r="O23" s="11">
        <f t="shared" si="22"/>
        <v>0</v>
      </c>
      <c r="P23" s="16">
        <f t="shared" si="23"/>
        <v>0</v>
      </c>
      <c r="Q23" s="33" t="e">
        <f t="shared" si="1"/>
        <v>#REF!</v>
      </c>
      <c r="R23" s="33">
        <f t="shared" si="2"/>
        <v>1</v>
      </c>
      <c r="S23" s="33">
        <f t="shared" si="2"/>
        <v>0</v>
      </c>
      <c r="T23" s="33">
        <f t="shared" si="2"/>
        <v>1</v>
      </c>
      <c r="U23" s="11"/>
      <c r="V23" s="11"/>
      <c r="W23" s="11"/>
      <c r="X23" s="2">
        <f t="shared" ca="1" si="24"/>
        <v>0.66129032258064513</v>
      </c>
      <c r="Y23" s="2">
        <f t="shared" ca="1" si="25"/>
        <v>2.3237767384854391E-2</v>
      </c>
      <c r="Z23" s="2">
        <f t="shared" ca="1" si="26"/>
        <v>2.2670841161763877E-2</v>
      </c>
      <c r="AA23" s="2">
        <f t="shared" ca="1" si="27"/>
        <v>-1</v>
      </c>
      <c r="AB23" s="2">
        <f t="shared" ca="1" si="28"/>
        <v>0</v>
      </c>
      <c r="AC23" s="2">
        <f t="shared" ca="1" si="29"/>
        <v>0</v>
      </c>
      <c r="AD23" s="2">
        <f t="shared" ca="1" si="30"/>
        <v>0.65648641075931635</v>
      </c>
      <c r="AE23" s="2">
        <f t="shared" ca="1" si="31"/>
        <v>1.5843085785258171E-2</v>
      </c>
      <c r="AF23" s="2">
        <f t="shared" ca="1" si="32"/>
        <v>1.5586367642942744E-2</v>
      </c>
      <c r="AG23" s="11"/>
      <c r="AH23" s="11"/>
      <c r="AI23" s="11"/>
      <c r="AJ23" s="2">
        <f t="shared" ca="1" si="33"/>
        <v>0.15352449223416964</v>
      </c>
      <c r="AK23" s="2">
        <f t="shared" ca="1" si="34"/>
        <v>1.6948698059292333E-2</v>
      </c>
      <c r="AL23" s="2">
        <f t="shared" ca="1" si="35"/>
        <v>1.8172966234709431E-2</v>
      </c>
      <c r="AM23" s="2">
        <f t="shared" ca="1" si="36"/>
        <v>-1</v>
      </c>
      <c r="AN23" s="2">
        <f t="shared" ca="1" si="37"/>
        <v>0</v>
      </c>
      <c r="AO23" s="2">
        <f t="shared" ca="1" si="38"/>
        <v>0</v>
      </c>
      <c r="AP23" s="2">
        <f t="shared" ca="1" si="39"/>
        <v>0.1597086018492575</v>
      </c>
      <c r="AQ23" s="2">
        <f t="shared" ca="1" si="40"/>
        <v>1.1876302405504635E-2</v>
      </c>
      <c r="AR23" s="2">
        <f t="shared" ca="1" si="41"/>
        <v>1.2436482435305596E-2</v>
      </c>
      <c r="AS23" s="11"/>
      <c r="AT23" s="11"/>
      <c r="AU23" s="11"/>
      <c r="AV23" s="2">
        <f t="shared" ca="1" si="42"/>
        <v>0.18518518518518517</v>
      </c>
      <c r="AW23" s="2">
        <f t="shared" ca="1" si="43"/>
        <v>1.834227397770577E-2</v>
      </c>
      <c r="AX23" s="2">
        <f t="shared" ca="1" si="44"/>
        <v>1.9452909246365724E-2</v>
      </c>
      <c r="AY23" s="2">
        <f t="shared" ca="1" si="45"/>
        <v>-1</v>
      </c>
      <c r="AZ23" s="2">
        <f t="shared" ca="1" si="46"/>
        <v>0</v>
      </c>
      <c r="BA23" s="2">
        <f t="shared" ca="1" si="47"/>
        <v>0</v>
      </c>
      <c r="BB23" s="2">
        <f t="shared" ca="1" si="48"/>
        <v>0.18380498739142617</v>
      </c>
      <c r="BC23" s="2">
        <f t="shared" ca="1" si="49"/>
        <v>1.2584384062763881E-2</v>
      </c>
      <c r="BD23" s="2">
        <f t="shared" ca="1" si="50"/>
        <v>1.3104473150309687E-2</v>
      </c>
      <c r="BF23" s="1">
        <f t="shared" si="51"/>
        <v>1.7295721314716999</v>
      </c>
      <c r="BG23" s="1">
        <f t="shared" si="52"/>
        <v>0</v>
      </c>
      <c r="BH23" s="1">
        <f t="shared" si="53"/>
        <v>0</v>
      </c>
      <c r="BI23" s="1">
        <f t="shared" si="54"/>
        <v>0</v>
      </c>
      <c r="BJ23" s="1" t="str">
        <f>IF(AND(BG23&lt;&gt;0),($BF23-BG23),"")</f>
        <v/>
      </c>
      <c r="BK23" s="1" t="str">
        <f t="shared" si="55"/>
        <v/>
      </c>
      <c r="BL23" s="1" t="str">
        <f>IF(AND(BI23&lt;&gt;0),($BF23-BI23),"")</f>
        <v/>
      </c>
      <c r="BM23" s="1" t="str">
        <f>IF(AND(BG23&lt;&gt;0,BI23&lt;&gt;0),($BG23-BI23),"")</f>
        <v/>
      </c>
      <c r="BN23" s="39">
        <f t="shared" si="56"/>
        <v>0.93678047085341298</v>
      </c>
      <c r="BO23" s="39">
        <f t="shared" si="57"/>
        <v>1</v>
      </c>
      <c r="BP23" s="39">
        <f t="shared" si="58"/>
        <v>1</v>
      </c>
      <c r="BQ23" s="39">
        <f t="shared" si="59"/>
        <v>1</v>
      </c>
      <c r="BR23" s="1">
        <f t="shared" si="6"/>
        <v>-6.3219529146587017E-2</v>
      </c>
      <c r="BS23" s="1">
        <f t="shared" si="7"/>
        <v>-6.3219529146587017E-2</v>
      </c>
      <c r="BT23" s="1">
        <f t="shared" si="8"/>
        <v>-6.3219529146587017E-2</v>
      </c>
      <c r="BY23" s="11">
        <f t="shared" si="60"/>
        <v>0.93678047085341298</v>
      </c>
      <c r="BZ23" s="11">
        <f t="shared" si="61"/>
        <v>1</v>
      </c>
      <c r="CA23" s="11">
        <f t="shared" si="62"/>
        <v>1</v>
      </c>
      <c r="CB23" s="11">
        <f t="shared" si="63"/>
        <v>1</v>
      </c>
      <c r="CC23" s="11">
        <f>BY23-SUM(CC$15:CC22)</f>
        <v>6.8877426228314498E-2</v>
      </c>
    </row>
    <row r="24" spans="1:81" ht="13.5" customHeight="1" x14ac:dyDescent="0.25">
      <c r="A24" s="2">
        <v>10</v>
      </c>
      <c r="B24" s="64">
        <f t="shared" si="9"/>
        <v>0.88788828169022815</v>
      </c>
      <c r="C24" s="11">
        <f t="shared" si="10"/>
        <v>0.81960479129282937</v>
      </c>
      <c r="D24" s="11">
        <f t="shared" si="11"/>
        <v>0</v>
      </c>
      <c r="E24" s="11">
        <f t="shared" si="12"/>
        <v>0</v>
      </c>
      <c r="F24" s="11">
        <f t="shared" si="13"/>
        <v>0</v>
      </c>
      <c r="G24" s="11">
        <f t="shared" si="14"/>
        <v>8.0538084961183753E-2</v>
      </c>
      <c r="H24" s="11">
        <f t="shared" si="15"/>
        <v>0.12223710609610317</v>
      </c>
      <c r="I24" s="11">
        <f t="shared" si="16"/>
        <v>0</v>
      </c>
      <c r="J24" s="11">
        <f t="shared" si="17"/>
        <v>0</v>
      </c>
      <c r="K24" s="11">
        <f t="shared" si="18"/>
        <v>0</v>
      </c>
      <c r="L24" s="11">
        <f t="shared" si="19"/>
        <v>3.1573633348588093E-2</v>
      </c>
      <c r="M24" s="11">
        <f t="shared" si="20"/>
        <v>5.8158102611067464E-2</v>
      </c>
      <c r="N24" s="11">
        <f t="shared" si="21"/>
        <v>0</v>
      </c>
      <c r="O24" s="11">
        <f t="shared" si="22"/>
        <v>0</v>
      </c>
      <c r="P24" s="16">
        <f t="shared" si="23"/>
        <v>0</v>
      </c>
      <c r="Q24" s="33" t="e">
        <f t="shared" si="1"/>
        <v>#REF!</v>
      </c>
      <c r="R24" s="33">
        <f t="shared" si="2"/>
        <v>1</v>
      </c>
      <c r="S24" s="33">
        <f t="shared" si="2"/>
        <v>0</v>
      </c>
      <c r="T24" s="33">
        <f t="shared" si="2"/>
        <v>1</v>
      </c>
      <c r="U24" s="11"/>
      <c r="V24" s="11"/>
      <c r="W24" s="11"/>
      <c r="X24" s="2">
        <f t="shared" ca="1" si="24"/>
        <v>0.86363636363636365</v>
      </c>
      <c r="Y24" s="2">
        <f t="shared" ca="1" si="25"/>
        <v>5.5804640139890949E-2</v>
      </c>
      <c r="Z24" s="2">
        <f t="shared" ca="1" si="26"/>
        <v>4.4537814043754786E-2</v>
      </c>
      <c r="AA24" s="2">
        <f t="shared" ca="1" si="27"/>
        <v>-1</v>
      </c>
      <c r="AB24" s="2">
        <f t="shared" ca="1" si="28"/>
        <v>0</v>
      </c>
      <c r="AC24" s="2">
        <f t="shared" ca="1" si="29"/>
        <v>0</v>
      </c>
      <c r="AD24" s="2">
        <f t="shared" ca="1" si="30"/>
        <v>0.84807256235827666</v>
      </c>
      <c r="AE24" s="2">
        <f t="shared" ca="1" si="31"/>
        <v>3.6959123346816836E-2</v>
      </c>
      <c r="AF24" s="2">
        <f t="shared" ca="1" si="32"/>
        <v>3.2205040282352715E-2</v>
      </c>
      <c r="AG24" s="11"/>
      <c r="AH24" s="11"/>
      <c r="AI24" s="11"/>
      <c r="AJ24" s="2">
        <f t="shared" ca="1" si="33"/>
        <v>7.575757575757576E-2</v>
      </c>
      <c r="AK24" s="2">
        <f t="shared" ca="1" si="34"/>
        <v>3.2738270747731626E-2</v>
      </c>
      <c r="AL24" s="2">
        <f t="shared" ca="1" si="35"/>
        <v>4.6114842227570271E-2</v>
      </c>
      <c r="AM24" s="2">
        <f t="shared" ca="1" si="36"/>
        <v>-1</v>
      </c>
      <c r="AN24" s="2">
        <f t="shared" ca="1" si="37"/>
        <v>0</v>
      </c>
      <c r="AO24" s="2">
        <f t="shared" ca="1" si="38"/>
        <v>0</v>
      </c>
      <c r="AP24" s="2">
        <f t="shared" ca="1" si="39"/>
        <v>7.9365079365079361E-2</v>
      </c>
      <c r="AQ24" s="2">
        <f t="shared" ca="1" si="40"/>
        <v>2.3463829945877313E-2</v>
      </c>
      <c r="AR24" s="2">
        <f t="shared" ca="1" si="41"/>
        <v>2.9285569152757651E-2</v>
      </c>
      <c r="AS24" s="11"/>
      <c r="AT24" s="11"/>
      <c r="AU24" s="11"/>
      <c r="AV24" s="2">
        <f t="shared" ca="1" si="42"/>
        <v>6.0606060606060608E-2</v>
      </c>
      <c r="AW24" s="2">
        <f t="shared" ca="1" si="43"/>
        <v>2.8901112144184893E-2</v>
      </c>
      <c r="AX24" s="2">
        <f t="shared" ca="1" si="44"/>
        <v>4.2866817353840514E-2</v>
      </c>
      <c r="AY24" s="2">
        <f t="shared" ca="1" si="45"/>
        <v>-1</v>
      </c>
      <c r="AZ24" s="2">
        <f t="shared" ca="1" si="46"/>
        <v>0</v>
      </c>
      <c r="BA24" s="2">
        <f t="shared" ca="1" si="47"/>
        <v>0</v>
      </c>
      <c r="BB24" s="2">
        <f t="shared" ca="1" si="48"/>
        <v>7.2562358276643993E-2</v>
      </c>
      <c r="BC24" s="2">
        <f t="shared" ca="1" si="49"/>
        <v>2.2403278590995682E-2</v>
      </c>
      <c r="BD24" s="2">
        <f t="shared" ca="1" si="50"/>
        <v>2.8332244867793885E-2</v>
      </c>
      <c r="BF24" s="1">
        <f t="shared" si="51"/>
        <v>1.8563146483416402</v>
      </c>
      <c r="BG24" s="1">
        <f t="shared" si="52"/>
        <v>0</v>
      </c>
      <c r="BH24" s="1">
        <f t="shared" si="53"/>
        <v>0</v>
      </c>
      <c r="BI24" s="1">
        <f t="shared" si="54"/>
        <v>0</v>
      </c>
      <c r="BJ24" s="1" t="str">
        <f t="shared" ref="BJ24:BJ80" si="64">IF(AND(BG24&lt;&gt;0),($BF24-BG24),"")</f>
        <v/>
      </c>
      <c r="BK24" s="1" t="str">
        <f t="shared" si="55"/>
        <v/>
      </c>
      <c r="BL24" s="1" t="str">
        <f t="shared" ref="BL24:BL80" si="65">IF(AND(BI24&lt;&gt;0),($BF24-BI24),"")</f>
        <v/>
      </c>
      <c r="BM24" s="1" t="str">
        <f t="shared" ref="BM24:BM80" si="66">IF(AND(BG24&lt;&gt;0,BI24&lt;&gt;0),($BG24-BI24),"")</f>
        <v/>
      </c>
      <c r="BN24" s="39">
        <f t="shared" si="56"/>
        <v>0.96842636665141191</v>
      </c>
      <c r="BO24" s="39">
        <f t="shared" si="57"/>
        <v>1</v>
      </c>
      <c r="BP24" s="39">
        <f t="shared" si="58"/>
        <v>1</v>
      </c>
      <c r="BQ24" s="39">
        <f t="shared" si="59"/>
        <v>1</v>
      </c>
      <c r="BR24" s="1">
        <f t="shared" si="6"/>
        <v>-3.1573633348588093E-2</v>
      </c>
      <c r="BS24" s="1">
        <f t="shared" si="7"/>
        <v>-3.1573633348588093E-2</v>
      </c>
      <c r="BT24" s="1">
        <f t="shared" si="8"/>
        <v>-3.1573633348588093E-2</v>
      </c>
      <c r="BY24" s="11">
        <f t="shared" si="60"/>
        <v>0.96842636665141191</v>
      </c>
      <c r="BZ24" s="11">
        <f t="shared" si="61"/>
        <v>1</v>
      </c>
      <c r="CA24" s="11">
        <f t="shared" si="62"/>
        <v>1</v>
      </c>
      <c r="CB24" s="11">
        <f t="shared" si="63"/>
        <v>1</v>
      </c>
      <c r="CC24" s="11">
        <f>BY24-SUM(CC$15:CC23)</f>
        <v>3.1645895797998924E-2</v>
      </c>
    </row>
    <row r="25" spans="1:81" ht="13.5" customHeight="1" x14ac:dyDescent="0.25">
      <c r="A25" s="2">
        <v>11</v>
      </c>
      <c r="B25" s="64">
        <f t="shared" si="9"/>
        <v>0.93862807656778324</v>
      </c>
      <c r="C25" s="11">
        <f t="shared" si="10"/>
        <v>0.92846982776503484</v>
      </c>
      <c r="D25" s="11">
        <f t="shared" si="11"/>
        <v>0</v>
      </c>
      <c r="E25" s="11">
        <f t="shared" si="12"/>
        <v>0</v>
      </c>
      <c r="F25" s="11">
        <f t="shared" si="13"/>
        <v>0</v>
      </c>
      <c r="G25" s="11">
        <f t="shared" si="14"/>
        <v>4.4769533349671042E-2</v>
      </c>
      <c r="H25" s="11">
        <f t="shared" si="15"/>
        <v>5.0373546919397993E-2</v>
      </c>
      <c r="I25" s="11">
        <f t="shared" si="16"/>
        <v>0</v>
      </c>
      <c r="J25" s="11">
        <f t="shared" si="17"/>
        <v>0</v>
      </c>
      <c r="K25" s="11">
        <f t="shared" si="18"/>
        <v>0</v>
      </c>
      <c r="L25" s="11">
        <f t="shared" si="19"/>
        <v>1.6602390082545715E-2</v>
      </c>
      <c r="M25" s="11">
        <f t="shared" si="20"/>
        <v>2.1156625315567168E-2</v>
      </c>
      <c r="N25" s="11">
        <f t="shared" si="21"/>
        <v>0</v>
      </c>
      <c r="O25" s="11">
        <f t="shared" si="22"/>
        <v>0</v>
      </c>
      <c r="P25" s="16">
        <f t="shared" si="23"/>
        <v>0</v>
      </c>
      <c r="Q25" s="33" t="e">
        <f t="shared" si="1"/>
        <v>#REF!</v>
      </c>
      <c r="R25" s="33">
        <f t="shared" si="2"/>
        <v>1</v>
      </c>
      <c r="S25" s="33">
        <f t="shared" si="2"/>
        <v>0</v>
      </c>
      <c r="T25" s="33">
        <f t="shared" si="2"/>
        <v>1</v>
      </c>
      <c r="U25" s="11"/>
      <c r="V25" s="11"/>
      <c r="W25" s="11"/>
      <c r="X25" s="2">
        <f t="shared" ca="1" si="24"/>
        <v>0.94285714285714284</v>
      </c>
      <c r="Y25" s="2">
        <f t="shared" ca="1" si="25"/>
        <v>8.2751316955122389E-2</v>
      </c>
      <c r="Z25" s="2">
        <f t="shared" ca="1" si="26"/>
        <v>4.1355774989613403E-2</v>
      </c>
      <c r="AA25" s="2">
        <f t="shared" ca="1" si="27"/>
        <v>-1</v>
      </c>
      <c r="AB25" s="2">
        <f t="shared" ca="1" si="28"/>
        <v>0</v>
      </c>
      <c r="AC25" s="2">
        <f t="shared" ca="1" si="29"/>
        <v>0</v>
      </c>
      <c r="AD25" s="2">
        <f t="shared" ca="1" si="30"/>
        <v>0.93710691823899372</v>
      </c>
      <c r="AE25" s="2">
        <f t="shared" ca="1" si="31"/>
        <v>4.972668277153014E-2</v>
      </c>
      <c r="AF25" s="2">
        <f t="shared" ca="1" si="32"/>
        <v>3.232423429710396E-2</v>
      </c>
      <c r="AG25" s="11"/>
      <c r="AH25" s="11"/>
      <c r="AI25" s="11"/>
      <c r="AJ25" s="2">
        <f t="shared" ca="1" si="33"/>
        <v>1.4285714285714285E-2</v>
      </c>
      <c r="AK25" s="2">
        <f t="shared" ca="1" si="34"/>
        <v>1.392409671391112E-2</v>
      </c>
      <c r="AL25" s="2">
        <f t="shared" ca="1" si="35"/>
        <v>6.2758048051052173E-2</v>
      </c>
      <c r="AM25" s="2">
        <f t="shared" ca="1" si="36"/>
        <v>-1</v>
      </c>
      <c r="AN25" s="2">
        <f t="shared" ca="1" si="37"/>
        <v>0</v>
      </c>
      <c r="AO25" s="2">
        <f t="shared" ca="1" si="38"/>
        <v>0</v>
      </c>
      <c r="AP25" s="2">
        <f t="shared" ca="1" si="39"/>
        <v>3.7735849056603772E-2</v>
      </c>
      <c r="AQ25" s="2">
        <f t="shared" ca="1" si="40"/>
        <v>2.3763665600968244E-2</v>
      </c>
      <c r="AR25" s="2">
        <f t="shared" ca="1" si="41"/>
        <v>4.2587092571780942E-2</v>
      </c>
      <c r="AS25" s="11"/>
      <c r="AT25" s="11"/>
      <c r="AU25" s="11"/>
      <c r="AV25" s="2">
        <f t="shared" ca="1" si="42"/>
        <v>4.2857142857142858E-2</v>
      </c>
      <c r="AW25" s="2">
        <f t="shared" ca="1" si="43"/>
        <v>3.3930238779483951E-2</v>
      </c>
      <c r="AX25" s="2">
        <f t="shared" ca="1" si="44"/>
        <v>7.7321462469443672E-2</v>
      </c>
      <c r="AY25" s="2">
        <f t="shared" ca="1" si="45"/>
        <v>-1</v>
      </c>
      <c r="AZ25" s="2">
        <f t="shared" ca="1" si="46"/>
        <v>0</v>
      </c>
      <c r="BA25" s="2">
        <f t="shared" ca="1" si="47"/>
        <v>0</v>
      </c>
      <c r="BB25" s="2">
        <f t="shared" ca="1" si="48"/>
        <v>2.5157232704402517E-2</v>
      </c>
      <c r="BC25" s="2">
        <f t="shared" ca="1" si="49"/>
        <v>1.8261128208122382E-2</v>
      </c>
      <c r="BD25" s="2">
        <f t="shared" ca="1" si="50"/>
        <v>3.8000373502470423E-2</v>
      </c>
      <c r="BF25" s="1">
        <f t="shared" si="51"/>
        <v>1.9220256864852376</v>
      </c>
      <c r="BG25" s="1">
        <f t="shared" si="52"/>
        <v>0</v>
      </c>
      <c r="BH25" s="1">
        <f t="shared" si="53"/>
        <v>0</v>
      </c>
      <c r="BI25" s="1">
        <f t="shared" si="54"/>
        <v>0</v>
      </c>
      <c r="BJ25" s="1" t="str">
        <f t="shared" si="64"/>
        <v/>
      </c>
      <c r="BK25" s="1" t="str">
        <f t="shared" si="55"/>
        <v/>
      </c>
      <c r="BL25" s="1" t="str">
        <f t="shared" si="65"/>
        <v/>
      </c>
      <c r="BM25" s="1" t="str">
        <f t="shared" si="66"/>
        <v/>
      </c>
      <c r="BN25" s="39">
        <f t="shared" si="56"/>
        <v>0.98339760991745429</v>
      </c>
      <c r="BO25" s="39">
        <f t="shared" si="57"/>
        <v>1</v>
      </c>
      <c r="BP25" s="39">
        <f t="shared" si="58"/>
        <v>1</v>
      </c>
      <c r="BQ25" s="39">
        <f t="shared" si="59"/>
        <v>1</v>
      </c>
      <c r="BR25" s="1">
        <f t="shared" si="6"/>
        <v>-1.6602390082545715E-2</v>
      </c>
      <c r="BS25" s="1">
        <f t="shared" si="7"/>
        <v>-1.6602390082545715E-2</v>
      </c>
      <c r="BT25" s="1">
        <f t="shared" si="8"/>
        <v>-1.6602390082545715E-2</v>
      </c>
      <c r="BY25" s="11">
        <f t="shared" si="60"/>
        <v>0.98339760991745429</v>
      </c>
      <c r="BZ25" s="11">
        <f t="shared" si="61"/>
        <v>1</v>
      </c>
      <c r="CA25" s="11">
        <f t="shared" si="62"/>
        <v>1</v>
      </c>
      <c r="CB25" s="11">
        <f t="shared" si="63"/>
        <v>1</v>
      </c>
      <c r="CC25" s="11">
        <f>BY25-SUM(CC$15:CC24)</f>
        <v>1.4971243266042378E-2</v>
      </c>
    </row>
    <row r="26" spans="1:81" ht="13.5" customHeight="1" x14ac:dyDescent="0.25">
      <c r="A26" s="2">
        <v>12</v>
      </c>
      <c r="B26" s="64">
        <f t="shared" si="9"/>
        <v>0.96538635487241153</v>
      </c>
      <c r="C26" s="11">
        <f t="shared" si="10"/>
        <v>0.97130065740312177</v>
      </c>
      <c r="D26" s="11">
        <f t="shared" si="11"/>
        <v>0</v>
      </c>
      <c r="E26" s="11">
        <f t="shared" si="12"/>
        <v>0</v>
      </c>
      <c r="F26" s="11">
        <f t="shared" si="13"/>
        <v>0</v>
      </c>
      <c r="G26" s="11">
        <f t="shared" si="14"/>
        <v>2.5440689257181015E-2</v>
      </c>
      <c r="H26" s="11">
        <f t="shared" si="15"/>
        <v>2.0477962612344247E-2</v>
      </c>
      <c r="I26" s="11">
        <f t="shared" si="16"/>
        <v>0</v>
      </c>
      <c r="J26" s="11">
        <f t="shared" si="17"/>
        <v>0</v>
      </c>
      <c r="K26" s="11">
        <f t="shared" si="18"/>
        <v>0</v>
      </c>
      <c r="L26" s="11">
        <f t="shared" si="19"/>
        <v>9.172955870407451E-3</v>
      </c>
      <c r="M26" s="11">
        <f t="shared" si="20"/>
        <v>8.221379984533983E-3</v>
      </c>
      <c r="N26" s="11">
        <f t="shared" si="21"/>
        <v>0</v>
      </c>
      <c r="O26" s="11">
        <f t="shared" si="22"/>
        <v>0</v>
      </c>
      <c r="P26" s="16">
        <f t="shared" si="23"/>
        <v>0</v>
      </c>
      <c r="Q26" s="33" t="e">
        <f t="shared" si="1"/>
        <v>#REF!</v>
      </c>
      <c r="R26" s="33">
        <f t="shared" si="2"/>
        <v>1</v>
      </c>
      <c r="S26" s="33">
        <f t="shared" si="2"/>
        <v>0</v>
      </c>
      <c r="T26" s="33">
        <f t="shared" si="2"/>
        <v>1</v>
      </c>
      <c r="U26" s="11"/>
      <c r="V26" s="11"/>
      <c r="W26" s="11"/>
      <c r="X26" s="2">
        <f t="shared" ca="1" si="24"/>
        <v>0.95165528113504994</v>
      </c>
      <c r="Y26" s="2">
        <f t="shared" ca="1" si="25"/>
        <v>1.0618614253798841E-2</v>
      </c>
      <c r="Z26" s="2">
        <f t="shared" ca="1" si="26"/>
        <v>9.1969469372960022E-3</v>
      </c>
      <c r="AA26" s="2">
        <f t="shared" ca="1" si="27"/>
        <v>-1</v>
      </c>
      <c r="AB26" s="2">
        <f t="shared" ca="1" si="28"/>
        <v>0</v>
      </c>
      <c r="AC26" s="2">
        <f t="shared" ca="1" si="29"/>
        <v>0</v>
      </c>
      <c r="AD26" s="2">
        <f t="shared" ca="1" si="30"/>
        <v>0.92771084337349397</v>
      </c>
      <c r="AE26" s="2">
        <f t="shared" ca="1" si="31"/>
        <v>1.9784862098030764E-2</v>
      </c>
      <c r="AF26" s="2">
        <f t="shared" ca="1" si="32"/>
        <v>1.6674868921474406E-2</v>
      </c>
      <c r="AG26" s="11"/>
      <c r="AH26" s="11"/>
      <c r="AI26" s="11"/>
      <c r="AJ26" s="2">
        <f t="shared" ca="1" si="33"/>
        <v>2.6274303730951128E-2</v>
      </c>
      <c r="AK26" s="2">
        <f t="shared" ca="1" si="34"/>
        <v>6.7115432681951991E-3</v>
      </c>
      <c r="AL26" s="2">
        <f t="shared" ca="1" si="35"/>
        <v>8.2196935718772436E-3</v>
      </c>
      <c r="AM26" s="2">
        <f t="shared" ca="1" si="36"/>
        <v>-1</v>
      </c>
      <c r="AN26" s="2">
        <f t="shared" ca="1" si="37"/>
        <v>0</v>
      </c>
      <c r="AO26" s="2">
        <f t="shared" ca="1" si="38"/>
        <v>0</v>
      </c>
      <c r="AP26" s="2">
        <f t="shared" ca="1" si="39"/>
        <v>4.457831325301205E-2</v>
      </c>
      <c r="AQ26" s="2">
        <f t="shared" ca="1" si="40"/>
        <v>1.2999961842173127E-2</v>
      </c>
      <c r="AR26" s="2">
        <f t="shared" ca="1" si="41"/>
        <v>1.6346156282122146E-2</v>
      </c>
      <c r="AS26" s="11"/>
      <c r="AT26" s="11"/>
      <c r="AU26" s="11"/>
      <c r="AV26" s="2">
        <f t="shared" ca="1" si="42"/>
        <v>2.207041513399895E-2</v>
      </c>
      <c r="AW26" s="2">
        <f t="shared" ca="1" si="43"/>
        <v>6.1188121508109379E-3</v>
      </c>
      <c r="AX26" s="2">
        <f t="shared" ca="1" si="44"/>
        <v>7.6462731813885347E-3</v>
      </c>
      <c r="AY26" s="2">
        <f t="shared" ca="1" si="45"/>
        <v>-1</v>
      </c>
      <c r="AZ26" s="2">
        <f t="shared" ca="1" si="46"/>
        <v>0</v>
      </c>
      <c r="BA26" s="2">
        <f t="shared" ca="1" si="47"/>
        <v>0</v>
      </c>
      <c r="BB26" s="2">
        <f t="shared" ca="1" si="48"/>
        <v>2.7710843373493974E-2</v>
      </c>
      <c r="BC26" s="2">
        <f t="shared" ca="1" si="49"/>
        <v>1.006521399744326E-2</v>
      </c>
      <c r="BD26" s="2">
        <f t="shared" ca="1" si="50"/>
        <v>1.3580128476758737E-2</v>
      </c>
      <c r="BF26" s="1">
        <f t="shared" si="51"/>
        <v>1.9562133990020041</v>
      </c>
      <c r="BG26" s="1">
        <f t="shared" si="52"/>
        <v>0</v>
      </c>
      <c r="BH26" s="1">
        <f t="shared" si="53"/>
        <v>0</v>
      </c>
      <c r="BI26" s="1">
        <f t="shared" si="54"/>
        <v>0</v>
      </c>
      <c r="BJ26" s="1" t="str">
        <f t="shared" si="64"/>
        <v/>
      </c>
      <c r="BK26" s="1" t="str">
        <f t="shared" si="55"/>
        <v/>
      </c>
      <c r="BL26" s="1" t="str">
        <f t="shared" si="65"/>
        <v/>
      </c>
      <c r="BM26" s="1" t="str">
        <f t="shared" si="66"/>
        <v/>
      </c>
      <c r="BN26" s="39">
        <f t="shared" si="56"/>
        <v>0.99082704412959255</v>
      </c>
      <c r="BO26" s="39">
        <f t="shared" si="57"/>
        <v>1</v>
      </c>
      <c r="BP26" s="39">
        <f t="shared" si="58"/>
        <v>1</v>
      </c>
      <c r="BQ26" s="39">
        <f t="shared" si="59"/>
        <v>1</v>
      </c>
      <c r="BR26" s="1">
        <f>IF(AND(BO26&lt;&gt;0),($BN26-BO26),"")</f>
        <v>-9.172955870407451E-3</v>
      </c>
      <c r="BS26" s="1">
        <f>IF(AND(BP26&lt;&gt;0),($BN26-BP26),"")</f>
        <v>-9.172955870407451E-3</v>
      </c>
      <c r="BT26" s="1">
        <f>IF(AND(BQ26&lt;&gt;0),($BN26-BQ26),"")</f>
        <v>-9.172955870407451E-3</v>
      </c>
      <c r="BY26" s="11">
        <f t="shared" si="60"/>
        <v>0.99082704412959255</v>
      </c>
      <c r="BZ26" s="11">
        <f t="shared" si="61"/>
        <v>1</v>
      </c>
      <c r="CA26" s="11">
        <f t="shared" si="62"/>
        <v>1</v>
      </c>
      <c r="CB26" s="11">
        <f t="shared" si="63"/>
        <v>1</v>
      </c>
      <c r="CC26" s="11">
        <f>BY26-SUM(CC$15:CC25)</f>
        <v>7.4294342121382639E-3</v>
      </c>
    </row>
    <row r="27" spans="1:81" ht="13.5" customHeight="1" x14ac:dyDescent="0.25">
      <c r="A27" s="2">
        <v>13</v>
      </c>
      <c r="B27" s="64">
        <f t="shared" si="9"/>
        <v>0.97978632810251098</v>
      </c>
      <c r="C27" s="11">
        <f t="shared" si="10"/>
        <v>0.9879116635101689</v>
      </c>
      <c r="D27" s="11">
        <f t="shared" si="11"/>
        <v>0</v>
      </c>
      <c r="E27" s="11">
        <f t="shared" si="12"/>
        <v>0</v>
      </c>
      <c r="F27" s="11">
        <f t="shared" si="13"/>
        <v>0</v>
      </c>
      <c r="G27" s="11">
        <f t="shared" si="14"/>
        <v>1.4914942011071464E-2</v>
      </c>
      <c r="H27" s="11">
        <f t="shared" si="15"/>
        <v>8.6671889155731652E-3</v>
      </c>
      <c r="I27" s="11">
        <f t="shared" si="16"/>
        <v>0</v>
      </c>
      <c r="J27" s="11">
        <f t="shared" si="17"/>
        <v>0</v>
      </c>
      <c r="K27" s="11">
        <f t="shared" si="18"/>
        <v>0</v>
      </c>
      <c r="L27" s="11">
        <f t="shared" si="19"/>
        <v>5.2987298864175525E-3</v>
      </c>
      <c r="M27" s="11">
        <f t="shared" si="20"/>
        <v>3.4211475742579323E-3</v>
      </c>
      <c r="N27" s="11">
        <f t="shared" si="21"/>
        <v>0</v>
      </c>
      <c r="O27" s="11">
        <f t="shared" si="22"/>
        <v>0</v>
      </c>
      <c r="P27" s="16">
        <f t="shared" si="23"/>
        <v>0</v>
      </c>
      <c r="Q27" s="33" t="e">
        <f t="shared" si="1"/>
        <v>#REF!</v>
      </c>
      <c r="R27" s="33">
        <f t="shared" si="2"/>
        <v>1</v>
      </c>
      <c r="S27" s="33">
        <f t="shared" si="2"/>
        <v>0</v>
      </c>
      <c r="T27" s="33">
        <f t="shared" si="2"/>
        <v>1</v>
      </c>
      <c r="U27" s="11"/>
      <c r="V27" s="11"/>
      <c r="W27" s="11"/>
      <c r="X27" s="2">
        <f t="shared" ca="1" si="24"/>
        <v>0.99489795918367352</v>
      </c>
      <c r="Y27" s="2">
        <f t="shared" ca="1" si="25"/>
        <v>2.2995393878716852E-2</v>
      </c>
      <c r="Z27" s="2">
        <f t="shared" ca="1" si="26"/>
        <v>4.9728766690180226E-3</v>
      </c>
      <c r="AA27" s="2">
        <f t="shared" ca="1" si="27"/>
        <v>-1</v>
      </c>
      <c r="AB27" s="2">
        <f t="shared" ca="1" si="28"/>
        <v>0</v>
      </c>
      <c r="AC27" s="2">
        <f t="shared" ca="1" si="29"/>
        <v>0</v>
      </c>
      <c r="AD27" s="2">
        <f t="shared" ca="1" si="30"/>
        <v>0.90825688073394495</v>
      </c>
      <c r="AE27" s="2">
        <f t="shared" ca="1" si="31"/>
        <v>7.0508734084634983E-2</v>
      </c>
      <c r="AF27" s="2">
        <f t="shared" ca="1" si="32"/>
        <v>4.6867405808019957E-2</v>
      </c>
      <c r="AG27" s="11"/>
      <c r="AH27" s="11"/>
      <c r="AI27" s="11"/>
      <c r="AJ27" s="2">
        <f t="shared" ca="1" si="33"/>
        <v>5.1020408163265302E-3</v>
      </c>
      <c r="AK27" s="2">
        <f t="shared" ca="1" si="34"/>
        <v>4.972876669017608E-3</v>
      </c>
      <c r="AL27" s="2">
        <f t="shared" ca="1" si="35"/>
        <v>2.2995393878718302E-2</v>
      </c>
      <c r="AM27" s="2">
        <f t="shared" ca="1" si="36"/>
        <v>-1</v>
      </c>
      <c r="AN27" s="2">
        <f t="shared" ca="1" si="37"/>
        <v>0</v>
      </c>
      <c r="AO27" s="2">
        <f t="shared" ca="1" si="38"/>
        <v>0</v>
      </c>
      <c r="AP27" s="2">
        <f t="shared" ca="1" si="39"/>
        <v>7.3394495412844041E-2</v>
      </c>
      <c r="AQ27" s="2">
        <f t="shared" ca="1" si="40"/>
        <v>4.1176482933242664E-2</v>
      </c>
      <c r="AR27" s="2">
        <f t="shared" ca="1" si="41"/>
        <v>6.6106393154498067E-2</v>
      </c>
      <c r="AS27" s="11"/>
      <c r="AT27" s="11"/>
      <c r="AU27" s="11"/>
      <c r="AV27" s="2">
        <f t="shared" ca="1" si="42"/>
        <v>0</v>
      </c>
      <c r="AW27" s="2">
        <f t="shared" ca="1" si="43"/>
        <v>0</v>
      </c>
      <c r="AX27" s="2">
        <f t="shared" ca="1" si="44"/>
        <v>1.86448079493301E-2</v>
      </c>
      <c r="AY27" s="2">
        <f t="shared" ca="1" si="45"/>
        <v>-1</v>
      </c>
      <c r="AZ27" s="2">
        <f t="shared" ca="1" si="46"/>
        <v>0</v>
      </c>
      <c r="BA27" s="2">
        <f t="shared" ca="1" si="47"/>
        <v>0</v>
      </c>
      <c r="BB27" s="2">
        <f t="shared" ca="1" si="48"/>
        <v>1.834862385321101E-2</v>
      </c>
      <c r="BC27" s="2">
        <f t="shared" ca="1" si="49"/>
        <v>1.6118744537543712E-2</v>
      </c>
      <c r="BD27" s="2">
        <f t="shared" ca="1" si="50"/>
        <v>4.6363231756870737E-2</v>
      </c>
      <c r="BF27" s="1">
        <f t="shared" si="51"/>
        <v>1.9744875982160934</v>
      </c>
      <c r="BG27" s="1">
        <f t="shared" si="52"/>
        <v>0</v>
      </c>
      <c r="BH27" s="1">
        <f t="shared" si="53"/>
        <v>0</v>
      </c>
      <c r="BI27" s="1">
        <f t="shared" si="54"/>
        <v>0</v>
      </c>
      <c r="BJ27" s="1" t="str">
        <f t="shared" si="64"/>
        <v/>
      </c>
      <c r="BK27" s="1" t="str">
        <f t="shared" si="55"/>
        <v/>
      </c>
      <c r="BL27" s="1" t="str">
        <f t="shared" si="65"/>
        <v/>
      </c>
      <c r="BM27" s="1" t="str">
        <f t="shared" si="66"/>
        <v/>
      </c>
      <c r="BN27" s="39">
        <f t="shared" si="56"/>
        <v>0.99470127011358245</v>
      </c>
      <c r="BO27" s="39">
        <f t="shared" si="57"/>
        <v>1</v>
      </c>
      <c r="BP27" s="39">
        <f t="shared" si="58"/>
        <v>1</v>
      </c>
      <c r="BQ27" s="39">
        <f t="shared" si="59"/>
        <v>1</v>
      </c>
      <c r="BR27" s="1">
        <f t="shared" ref="BR27:BR80" si="67">IF(AND(BO27&lt;&gt;0),($BN27-BO27),"")</f>
        <v>-5.2987298864175525E-3</v>
      </c>
      <c r="BS27" s="1">
        <f t="shared" ref="BS27:BS80" si="68">IF(AND(BP27&lt;&gt;0),($BN27-BP27),"")</f>
        <v>-5.2987298864175525E-3</v>
      </c>
      <c r="BT27" s="1">
        <f t="shared" ref="BT27:BT80" si="69">IF(AND(BQ27&lt;&gt;0),($BN27-BQ27),"")</f>
        <v>-5.2987298864175525E-3</v>
      </c>
      <c r="BY27" s="11">
        <f t="shared" si="60"/>
        <v>0.99470127011358245</v>
      </c>
      <c r="BZ27" s="11">
        <f t="shared" si="61"/>
        <v>1</v>
      </c>
      <c r="CA27" s="11">
        <f t="shared" si="62"/>
        <v>1</v>
      </c>
      <c r="CB27" s="11">
        <f t="shared" si="63"/>
        <v>1</v>
      </c>
      <c r="CC27" s="11">
        <f>BY27-SUM(CC$15:CC26)</f>
        <v>3.8742259839898985E-3</v>
      </c>
    </row>
    <row r="28" spans="1:81" ht="13.5" customHeight="1" x14ac:dyDescent="0.25">
      <c r="A28" s="2">
        <v>14</v>
      </c>
      <c r="B28" s="64">
        <f t="shared" si="9"/>
        <v>0.98778367876087392</v>
      </c>
      <c r="C28" s="11">
        <f t="shared" si="10"/>
        <v>0.99461949188212362</v>
      </c>
      <c r="D28" s="11">
        <f t="shared" si="11"/>
        <v>0</v>
      </c>
      <c r="E28" s="11">
        <f t="shared" si="12"/>
        <v>0</v>
      </c>
      <c r="F28" s="11">
        <f t="shared" si="13"/>
        <v>0</v>
      </c>
      <c r="G28" s="11">
        <f t="shared" si="14"/>
        <v>9.0331556327691853E-3</v>
      </c>
      <c r="H28" s="11">
        <f t="shared" si="15"/>
        <v>3.8651355491299277E-3</v>
      </c>
      <c r="I28" s="11">
        <f t="shared" si="16"/>
        <v>0</v>
      </c>
      <c r="J28" s="11">
        <f t="shared" si="17"/>
        <v>0</v>
      </c>
      <c r="K28" s="11">
        <f t="shared" si="18"/>
        <v>0</v>
      </c>
      <c r="L28" s="11">
        <f t="shared" si="19"/>
        <v>3.1831656063568969E-3</v>
      </c>
      <c r="M28" s="11">
        <f t="shared" si="20"/>
        <v>1.5153725687464537E-3</v>
      </c>
      <c r="N28" s="11">
        <f t="shared" si="21"/>
        <v>0</v>
      </c>
      <c r="O28" s="11">
        <f t="shared" si="22"/>
        <v>0</v>
      </c>
      <c r="P28" s="16">
        <f t="shared" si="23"/>
        <v>0</v>
      </c>
      <c r="Q28" s="33" t="e">
        <f t="shared" si="1"/>
        <v>#REF!</v>
      </c>
      <c r="R28" s="33">
        <f t="shared" si="2"/>
        <v>1</v>
      </c>
      <c r="S28" s="33">
        <f t="shared" si="2"/>
        <v>0</v>
      </c>
      <c r="T28" s="33">
        <f t="shared" si="2"/>
        <v>1</v>
      </c>
      <c r="U28" s="11"/>
      <c r="V28" s="11"/>
      <c r="W28" s="11"/>
      <c r="X28" s="2">
        <f t="shared" ca="1" si="24"/>
        <v>0.95774647887323938</v>
      </c>
      <c r="Y28" s="2">
        <f t="shared" ca="1" si="25"/>
        <v>4.744429384671045E-2</v>
      </c>
      <c r="Z28" s="2">
        <f t="shared" ca="1" si="26"/>
        <v>2.6591719521187884E-2</v>
      </c>
      <c r="AA28" s="2">
        <f t="shared" ca="1" si="27"/>
        <v>-1</v>
      </c>
      <c r="AB28" s="2">
        <f t="shared" ca="1" si="28"/>
        <v>0</v>
      </c>
      <c r="AC28" s="2">
        <f t="shared" ca="1" si="29"/>
        <v>0</v>
      </c>
      <c r="AD28" s="2">
        <f t="shared" ca="1" si="30"/>
        <v>0.94047619047619047</v>
      </c>
      <c r="AE28" s="2">
        <f t="shared" ca="1" si="31"/>
        <v>7.3941923390158371E-2</v>
      </c>
      <c r="AF28" s="2">
        <f t="shared" ca="1" si="32"/>
        <v>3.9916231291653448E-2</v>
      </c>
      <c r="AG28" s="11"/>
      <c r="AH28" s="11"/>
      <c r="AI28" s="11"/>
      <c r="AJ28" s="2">
        <f t="shared" ca="1" si="33"/>
        <v>2.8169014084507043E-2</v>
      </c>
      <c r="AK28" s="2">
        <f t="shared" ca="1" si="34"/>
        <v>2.0441676581909676E-2</v>
      </c>
      <c r="AL28" s="2">
        <f t="shared" ca="1" si="35"/>
        <v>4.2382886168540981E-2</v>
      </c>
      <c r="AM28" s="2">
        <f t="shared" ca="1" si="36"/>
        <v>-1</v>
      </c>
      <c r="AN28" s="2">
        <f t="shared" ca="1" si="37"/>
        <v>0</v>
      </c>
      <c r="AO28" s="2">
        <f t="shared" ca="1" si="38"/>
        <v>0</v>
      </c>
      <c r="AP28" s="2">
        <f t="shared" ca="1" si="39"/>
        <v>4.7619047619047616E-2</v>
      </c>
      <c r="AQ28" s="2">
        <f t="shared" ca="1" si="40"/>
        <v>3.4493975348550407E-2</v>
      </c>
      <c r="AR28" s="2">
        <f t="shared" ca="1" si="41"/>
        <v>6.9837923752782027E-2</v>
      </c>
      <c r="AS28" s="11"/>
      <c r="AT28" s="11"/>
      <c r="AU28" s="11"/>
      <c r="AV28" s="2">
        <f t="shared" ca="1" si="42"/>
        <v>1.4084507042253521E-2</v>
      </c>
      <c r="AW28" s="2">
        <f t="shared" ca="1" si="43"/>
        <v>1.2374233330586428E-2</v>
      </c>
      <c r="AX28" s="2">
        <f t="shared" ca="1" si="44"/>
        <v>3.5866126012606005E-2</v>
      </c>
      <c r="AY28" s="2">
        <f t="shared" ca="1" si="45"/>
        <v>-1</v>
      </c>
      <c r="AZ28" s="2">
        <f t="shared" ca="1" si="46"/>
        <v>0</v>
      </c>
      <c r="BA28" s="2">
        <f t="shared" ca="1" si="47"/>
        <v>0</v>
      </c>
      <c r="BB28" s="2">
        <f t="shared" ca="1" si="48"/>
        <v>1.1904761904761904E-2</v>
      </c>
      <c r="BC28" s="2">
        <f t="shared" ca="1" si="49"/>
        <v>1.160340484592166E-2</v>
      </c>
      <c r="BD28" s="2">
        <f t="shared" ca="1" si="50"/>
        <v>5.2647206527278348E-2</v>
      </c>
      <c r="BF28" s="1">
        <f t="shared" si="51"/>
        <v>1.984600513154517</v>
      </c>
      <c r="BG28" s="1">
        <f t="shared" si="52"/>
        <v>0</v>
      </c>
      <c r="BH28" s="1">
        <f t="shared" si="53"/>
        <v>0</v>
      </c>
      <c r="BI28" s="1">
        <f t="shared" si="54"/>
        <v>0</v>
      </c>
      <c r="BJ28" s="1" t="str">
        <f t="shared" si="64"/>
        <v/>
      </c>
      <c r="BK28" s="1" t="str">
        <f t="shared" si="55"/>
        <v/>
      </c>
      <c r="BL28" s="1" t="str">
        <f t="shared" si="65"/>
        <v/>
      </c>
      <c r="BM28" s="1" t="str">
        <f t="shared" si="66"/>
        <v/>
      </c>
      <c r="BN28" s="39">
        <f t="shared" si="56"/>
        <v>0.9968168343936431</v>
      </c>
      <c r="BO28" s="39">
        <f t="shared" si="57"/>
        <v>1</v>
      </c>
      <c r="BP28" s="39">
        <f t="shared" si="58"/>
        <v>1</v>
      </c>
      <c r="BQ28" s="39">
        <f t="shared" si="59"/>
        <v>1</v>
      </c>
      <c r="BR28" s="1">
        <f t="shared" si="67"/>
        <v>-3.1831656063568969E-3</v>
      </c>
      <c r="BS28" s="1">
        <f t="shared" si="68"/>
        <v>-3.1831656063568969E-3</v>
      </c>
      <c r="BT28" s="1">
        <f t="shared" si="69"/>
        <v>-3.1831656063568969E-3</v>
      </c>
      <c r="BY28" s="11">
        <f t="shared" si="60"/>
        <v>0.9968168343936431</v>
      </c>
      <c r="BZ28" s="11">
        <f t="shared" si="61"/>
        <v>1</v>
      </c>
      <c r="CA28" s="11">
        <f t="shared" si="62"/>
        <v>1</v>
      </c>
      <c r="CB28" s="11">
        <f t="shared" si="63"/>
        <v>1</v>
      </c>
      <c r="CC28" s="11">
        <f>BY28-SUM(CC$15:CC27)</f>
        <v>2.1155642800606556E-3</v>
      </c>
    </row>
    <row r="29" spans="1:81" ht="13.5" customHeight="1" x14ac:dyDescent="0.25">
      <c r="A29" s="2">
        <v>15</v>
      </c>
      <c r="B29" s="64">
        <f t="shared" si="9"/>
        <v>0.99237816154796699</v>
      </c>
      <c r="C29" s="11">
        <f t="shared" si="10"/>
        <v>0.9974762058614427</v>
      </c>
      <c r="D29" s="11">
        <f t="shared" si="11"/>
        <v>0</v>
      </c>
      <c r="E29" s="11">
        <f t="shared" si="12"/>
        <v>0</v>
      </c>
      <c r="F29" s="11">
        <f t="shared" si="13"/>
        <v>0</v>
      </c>
      <c r="G29" s="11">
        <f t="shared" si="14"/>
        <v>5.6426488093798133E-3</v>
      </c>
      <c r="H29" s="11">
        <f t="shared" si="15"/>
        <v>1.8144533651602845E-3</v>
      </c>
      <c r="I29" s="11">
        <f t="shared" si="16"/>
        <v>0</v>
      </c>
      <c r="J29" s="11">
        <f t="shared" si="17"/>
        <v>0</v>
      </c>
      <c r="K29" s="11">
        <f t="shared" si="18"/>
        <v>0</v>
      </c>
      <c r="L29" s="11">
        <f t="shared" si="19"/>
        <v>1.9791896426532007E-3</v>
      </c>
      <c r="M29" s="11">
        <f t="shared" si="20"/>
        <v>7.0934077339701584E-4</v>
      </c>
      <c r="N29" s="11">
        <f t="shared" si="21"/>
        <v>0</v>
      </c>
      <c r="O29" s="11">
        <f t="shared" si="22"/>
        <v>0</v>
      </c>
      <c r="P29" s="16">
        <f t="shared" si="23"/>
        <v>0</v>
      </c>
      <c r="Q29" s="33" t="e">
        <f t="shared" si="1"/>
        <v>#REF!</v>
      </c>
      <c r="R29" s="33">
        <f t="shared" si="2"/>
        <v>0</v>
      </c>
      <c r="S29" s="33">
        <f t="shared" si="2"/>
        <v>0</v>
      </c>
      <c r="T29" s="33">
        <f t="shared" si="2"/>
        <v>0</v>
      </c>
      <c r="U29" s="11"/>
      <c r="V29" s="11"/>
      <c r="W29" s="11"/>
      <c r="X29" s="2">
        <f t="shared" ca="1" si="24"/>
        <v>-1</v>
      </c>
      <c r="Y29" s="2">
        <f t="shared" ca="1" si="25"/>
        <v>0</v>
      </c>
      <c r="Z29" s="2">
        <f t="shared" ca="1" si="26"/>
        <v>0</v>
      </c>
      <c r="AA29" s="2">
        <f t="shared" ca="1" si="27"/>
        <v>-1</v>
      </c>
      <c r="AB29" s="2">
        <f t="shared" ca="1" si="28"/>
        <v>0</v>
      </c>
      <c r="AC29" s="2">
        <f t="shared" ca="1" si="29"/>
        <v>0</v>
      </c>
      <c r="AD29" s="2">
        <f t="shared" ca="1" si="30"/>
        <v>-1</v>
      </c>
      <c r="AE29" s="2">
        <f t="shared" ca="1" si="31"/>
        <v>0</v>
      </c>
      <c r="AF29" s="2">
        <f t="shared" ca="1" si="32"/>
        <v>0</v>
      </c>
      <c r="AG29" s="11"/>
      <c r="AH29" s="11"/>
      <c r="AI29" s="11"/>
      <c r="AJ29" s="2">
        <f t="shared" ca="1" si="33"/>
        <v>-1</v>
      </c>
      <c r="AK29" s="2">
        <f t="shared" ca="1" si="34"/>
        <v>0</v>
      </c>
      <c r="AL29" s="2">
        <f t="shared" ca="1" si="35"/>
        <v>0</v>
      </c>
      <c r="AM29" s="2">
        <f t="shared" ca="1" si="36"/>
        <v>-1</v>
      </c>
      <c r="AN29" s="2">
        <f t="shared" ca="1" si="37"/>
        <v>0</v>
      </c>
      <c r="AO29" s="2">
        <f t="shared" ca="1" si="38"/>
        <v>0</v>
      </c>
      <c r="AP29" s="2">
        <f t="shared" ca="1" si="39"/>
        <v>-1</v>
      </c>
      <c r="AQ29" s="2">
        <f t="shared" ca="1" si="40"/>
        <v>0</v>
      </c>
      <c r="AR29" s="2">
        <f t="shared" ca="1" si="41"/>
        <v>0</v>
      </c>
      <c r="AS29" s="11"/>
      <c r="AT29" s="11"/>
      <c r="AU29" s="11"/>
      <c r="AV29" s="2">
        <f t="shared" ca="1" si="42"/>
        <v>-1</v>
      </c>
      <c r="AW29" s="2">
        <f t="shared" ca="1" si="43"/>
        <v>0</v>
      </c>
      <c r="AX29" s="2">
        <f t="shared" ca="1" si="44"/>
        <v>0</v>
      </c>
      <c r="AY29" s="2">
        <f t="shared" ca="1" si="45"/>
        <v>-1</v>
      </c>
      <c r="AZ29" s="2">
        <f t="shared" ca="1" si="46"/>
        <v>0</v>
      </c>
      <c r="BA29" s="2">
        <f t="shared" ca="1" si="47"/>
        <v>0</v>
      </c>
      <c r="BB29" s="2">
        <f t="shared" ca="1" si="48"/>
        <v>-1</v>
      </c>
      <c r="BC29" s="2">
        <f t="shared" ca="1" si="49"/>
        <v>0</v>
      </c>
      <c r="BD29" s="2">
        <f t="shared" ca="1" si="50"/>
        <v>0</v>
      </c>
      <c r="BF29" s="1">
        <f t="shared" si="51"/>
        <v>1.9903989719053139</v>
      </c>
      <c r="BG29" s="1">
        <f t="shared" si="52"/>
        <v>0</v>
      </c>
      <c r="BH29" s="1">
        <f t="shared" si="53"/>
        <v>0</v>
      </c>
      <c r="BI29" s="1">
        <f t="shared" si="54"/>
        <v>0</v>
      </c>
      <c r="BJ29" s="1" t="str">
        <f t="shared" si="64"/>
        <v/>
      </c>
      <c r="BK29" s="1" t="str">
        <f t="shared" si="55"/>
        <v/>
      </c>
      <c r="BL29" s="1" t="str">
        <f t="shared" si="65"/>
        <v/>
      </c>
      <c r="BM29" s="1" t="str">
        <f t="shared" si="66"/>
        <v/>
      </c>
      <c r="BN29" s="39">
        <f t="shared" si="56"/>
        <v>0.9980208103573468</v>
      </c>
      <c r="BO29" s="39">
        <f t="shared" si="57"/>
        <v>1</v>
      </c>
      <c r="BP29" s="39">
        <f t="shared" si="58"/>
        <v>1</v>
      </c>
      <c r="BQ29" s="39">
        <f t="shared" si="59"/>
        <v>1</v>
      </c>
      <c r="BR29" s="1">
        <f t="shared" si="67"/>
        <v>-1.9791896426532007E-3</v>
      </c>
      <c r="BS29" s="1">
        <f t="shared" si="68"/>
        <v>-1.9791896426532007E-3</v>
      </c>
      <c r="BT29" s="1">
        <f t="shared" si="69"/>
        <v>-1.9791896426532007E-3</v>
      </c>
      <c r="BY29" s="11">
        <f t="shared" si="60"/>
        <v>0.9980208103573468</v>
      </c>
      <c r="BZ29" s="11">
        <f t="shared" si="61"/>
        <v>1</v>
      </c>
      <c r="CA29" s="11">
        <f t="shared" si="62"/>
        <v>1</v>
      </c>
      <c r="CB29" s="11">
        <f t="shared" si="63"/>
        <v>1</v>
      </c>
      <c r="CC29" s="11">
        <f>BY29-SUM(CC$15:CC28)</f>
        <v>1.2039759637036962E-3</v>
      </c>
    </row>
    <row r="30" spans="1:81" ht="13.5" customHeight="1" x14ac:dyDescent="0.25">
      <c r="A30" s="2">
        <v>16</v>
      </c>
      <c r="B30" s="64">
        <f t="shared" si="9"/>
        <v>0.99510544394506117</v>
      </c>
      <c r="C30" s="11">
        <f t="shared" si="10"/>
        <v>0.99875862337600541</v>
      </c>
      <c r="D30" s="11">
        <f t="shared" si="11"/>
        <v>0</v>
      </c>
      <c r="E30" s="11">
        <f t="shared" si="12"/>
        <v>0</v>
      </c>
      <c r="F30" s="11">
        <f t="shared" si="13"/>
        <v>0</v>
      </c>
      <c r="G30" s="11">
        <f t="shared" si="14"/>
        <v>3.6261501223718851E-3</v>
      </c>
      <c r="H30" s="11">
        <f t="shared" si="15"/>
        <v>8.9279593705904325E-4</v>
      </c>
      <c r="I30" s="11">
        <f t="shared" si="16"/>
        <v>0</v>
      </c>
      <c r="J30" s="11">
        <f t="shared" si="17"/>
        <v>0</v>
      </c>
      <c r="K30" s="11">
        <f t="shared" si="18"/>
        <v>0</v>
      </c>
      <c r="L30" s="11">
        <f t="shared" si="19"/>
        <v>1.2684059325669406E-3</v>
      </c>
      <c r="M30" s="11">
        <f t="shared" si="20"/>
        <v>3.4858068693555122E-4</v>
      </c>
      <c r="N30" s="11">
        <f t="shared" si="21"/>
        <v>0</v>
      </c>
      <c r="O30" s="11">
        <f t="shared" si="22"/>
        <v>0</v>
      </c>
      <c r="P30" s="16">
        <f t="shared" si="23"/>
        <v>0</v>
      </c>
      <c r="Q30" s="33" t="e">
        <f t="shared" si="1"/>
        <v>#REF!</v>
      </c>
      <c r="R30" s="33">
        <f t="shared" si="2"/>
        <v>0</v>
      </c>
      <c r="S30" s="33">
        <f t="shared" si="2"/>
        <v>0</v>
      </c>
      <c r="T30" s="33">
        <f t="shared" si="2"/>
        <v>0</v>
      </c>
      <c r="U30" s="11"/>
      <c r="V30" s="11"/>
      <c r="W30" s="11"/>
      <c r="X30" s="2">
        <f t="shared" ca="1" si="24"/>
        <v>-1</v>
      </c>
      <c r="Y30" s="2">
        <f t="shared" ca="1" si="25"/>
        <v>0</v>
      </c>
      <c r="Z30" s="2">
        <f t="shared" ca="1" si="26"/>
        <v>0</v>
      </c>
      <c r="AA30" s="2">
        <f t="shared" ca="1" si="27"/>
        <v>-1</v>
      </c>
      <c r="AB30" s="2">
        <f t="shared" ca="1" si="28"/>
        <v>0</v>
      </c>
      <c r="AC30" s="2">
        <f t="shared" ca="1" si="29"/>
        <v>0</v>
      </c>
      <c r="AD30" s="2">
        <f t="shared" ca="1" si="30"/>
        <v>-1</v>
      </c>
      <c r="AE30" s="2">
        <f t="shared" ca="1" si="31"/>
        <v>0</v>
      </c>
      <c r="AF30" s="2">
        <f t="shared" ca="1" si="32"/>
        <v>0</v>
      </c>
      <c r="AG30" s="11"/>
      <c r="AH30" s="11"/>
      <c r="AI30" s="11"/>
      <c r="AJ30" s="2">
        <f t="shared" ca="1" si="33"/>
        <v>-1</v>
      </c>
      <c r="AK30" s="2">
        <f t="shared" ca="1" si="34"/>
        <v>0</v>
      </c>
      <c r="AL30" s="2">
        <f t="shared" ca="1" si="35"/>
        <v>0</v>
      </c>
      <c r="AM30" s="2">
        <f t="shared" ca="1" si="36"/>
        <v>-1</v>
      </c>
      <c r="AN30" s="2">
        <f t="shared" ca="1" si="37"/>
        <v>0</v>
      </c>
      <c r="AO30" s="2">
        <f t="shared" ca="1" si="38"/>
        <v>0</v>
      </c>
      <c r="AP30" s="2">
        <f t="shared" ca="1" si="39"/>
        <v>-1</v>
      </c>
      <c r="AQ30" s="2">
        <f t="shared" ca="1" si="40"/>
        <v>0</v>
      </c>
      <c r="AR30" s="2">
        <f t="shared" ca="1" si="41"/>
        <v>0</v>
      </c>
      <c r="AS30" s="11"/>
      <c r="AT30" s="11"/>
      <c r="AU30" s="11"/>
      <c r="AV30" s="2">
        <f t="shared" ca="1" si="42"/>
        <v>-1</v>
      </c>
      <c r="AW30" s="2">
        <f t="shared" ca="1" si="43"/>
        <v>0</v>
      </c>
      <c r="AX30" s="2">
        <f t="shared" ca="1" si="44"/>
        <v>0</v>
      </c>
      <c r="AY30" s="2">
        <f t="shared" ca="1" si="45"/>
        <v>-1</v>
      </c>
      <c r="AZ30" s="2">
        <f t="shared" ca="1" si="46"/>
        <v>0</v>
      </c>
      <c r="BA30" s="2">
        <f t="shared" ca="1" si="47"/>
        <v>0</v>
      </c>
      <c r="BB30" s="2">
        <f t="shared" ca="1" si="48"/>
        <v>-1</v>
      </c>
      <c r="BC30" s="2">
        <f t="shared" ca="1" si="49"/>
        <v>0</v>
      </c>
      <c r="BD30" s="2">
        <f t="shared" ca="1" si="50"/>
        <v>0</v>
      </c>
      <c r="BF30" s="1">
        <f t="shared" si="51"/>
        <v>1.9938370380124941</v>
      </c>
      <c r="BG30" s="1">
        <f t="shared" si="52"/>
        <v>0</v>
      </c>
      <c r="BH30" s="1">
        <f t="shared" si="53"/>
        <v>0</v>
      </c>
      <c r="BI30" s="1">
        <f t="shared" si="54"/>
        <v>0</v>
      </c>
      <c r="BJ30" s="1" t="str">
        <f t="shared" si="64"/>
        <v/>
      </c>
      <c r="BK30" s="1" t="str">
        <f t="shared" si="55"/>
        <v/>
      </c>
      <c r="BL30" s="1" t="str">
        <f t="shared" si="65"/>
        <v/>
      </c>
      <c r="BM30" s="1" t="str">
        <f t="shared" si="66"/>
        <v/>
      </c>
      <c r="BN30" s="39">
        <f t="shared" si="56"/>
        <v>0.99873159406743306</v>
      </c>
      <c r="BO30" s="39">
        <f t="shared" si="57"/>
        <v>1</v>
      </c>
      <c r="BP30" s="39">
        <f t="shared" si="58"/>
        <v>1</v>
      </c>
      <c r="BQ30" s="39">
        <f t="shared" si="59"/>
        <v>1</v>
      </c>
      <c r="BR30" s="1">
        <f t="shared" si="67"/>
        <v>-1.2684059325669406E-3</v>
      </c>
      <c r="BS30" s="1">
        <f t="shared" si="68"/>
        <v>-1.2684059325669406E-3</v>
      </c>
      <c r="BT30" s="1">
        <f t="shared" si="69"/>
        <v>-1.2684059325669406E-3</v>
      </c>
      <c r="BY30" s="11">
        <f t="shared" si="60"/>
        <v>0.99873159406743306</v>
      </c>
      <c r="BZ30" s="11">
        <f t="shared" si="61"/>
        <v>1</v>
      </c>
      <c r="CA30" s="11">
        <f t="shared" si="62"/>
        <v>1</v>
      </c>
      <c r="CB30" s="11">
        <f t="shared" si="63"/>
        <v>1</v>
      </c>
      <c r="CC30" s="11">
        <f>BY30-SUM(CC$15:CC29)</f>
        <v>7.1078371008626018E-4</v>
      </c>
    </row>
    <row r="31" spans="1:81" ht="13.5" customHeight="1" x14ac:dyDescent="0.25">
      <c r="A31" s="2">
        <v>17</v>
      </c>
      <c r="B31" s="64">
        <f t="shared" si="9"/>
        <v>0.9967741834642655</v>
      </c>
      <c r="C31" s="11">
        <f t="shared" si="10"/>
        <v>0.99936294147648774</v>
      </c>
      <c r="D31" s="11">
        <f t="shared" si="11"/>
        <v>0</v>
      </c>
      <c r="E31" s="11">
        <f t="shared" si="12"/>
        <v>0</v>
      </c>
      <c r="F31" s="11">
        <f t="shared" si="13"/>
        <v>0</v>
      </c>
      <c r="G31" s="11">
        <f t="shared" si="14"/>
        <v>2.3908955041016533E-3</v>
      </c>
      <c r="H31" s="11">
        <f t="shared" si="15"/>
        <v>4.5824920806025737E-4</v>
      </c>
      <c r="I31" s="11">
        <f t="shared" si="16"/>
        <v>0</v>
      </c>
      <c r="J31" s="11">
        <f t="shared" si="17"/>
        <v>0</v>
      </c>
      <c r="K31" s="11">
        <f t="shared" ref="K31:K62" si="70">IF(1-F31-P31=1,0,1-F31-P31)</f>
        <v>0</v>
      </c>
      <c r="L31" s="11">
        <f t="shared" si="19"/>
        <v>8.3492103163285147E-4</v>
      </c>
      <c r="M31" s="11">
        <f t="shared" si="20"/>
        <v>1.7880931545199985E-4</v>
      </c>
      <c r="N31" s="11">
        <f t="shared" si="21"/>
        <v>0</v>
      </c>
      <c r="O31" s="11">
        <f t="shared" si="22"/>
        <v>0</v>
      </c>
      <c r="P31" s="16">
        <f t="shared" si="23"/>
        <v>0</v>
      </c>
      <c r="Q31" s="33" t="e">
        <f t="shared" si="1"/>
        <v>#REF!</v>
      </c>
      <c r="R31" s="33">
        <f t="shared" si="2"/>
        <v>0</v>
      </c>
      <c r="S31" s="33">
        <f t="shared" si="2"/>
        <v>0</v>
      </c>
      <c r="T31" s="33">
        <f t="shared" si="2"/>
        <v>0</v>
      </c>
      <c r="U31" s="11"/>
      <c r="V31" s="11"/>
      <c r="W31" s="11"/>
      <c r="X31" s="2">
        <f t="shared" ca="1" si="24"/>
        <v>-1</v>
      </c>
      <c r="Y31" s="2">
        <f t="shared" ca="1" si="25"/>
        <v>0</v>
      </c>
      <c r="Z31" s="2">
        <f t="shared" ca="1" si="26"/>
        <v>0</v>
      </c>
      <c r="AA31" s="2">
        <f t="shared" ca="1" si="27"/>
        <v>-1</v>
      </c>
      <c r="AB31" s="2">
        <f t="shared" ca="1" si="28"/>
        <v>0</v>
      </c>
      <c r="AC31" s="2">
        <f t="shared" ca="1" si="29"/>
        <v>0</v>
      </c>
      <c r="AD31" s="2">
        <f t="shared" ca="1" si="30"/>
        <v>-1</v>
      </c>
      <c r="AE31" s="2">
        <f t="shared" ca="1" si="31"/>
        <v>0</v>
      </c>
      <c r="AF31" s="2">
        <f t="shared" ca="1" si="32"/>
        <v>0</v>
      </c>
      <c r="AG31" s="11"/>
      <c r="AH31" s="11"/>
      <c r="AI31" s="11"/>
      <c r="AJ31" s="2">
        <f t="shared" ca="1" si="33"/>
        <v>-1</v>
      </c>
      <c r="AK31" s="2">
        <f t="shared" ca="1" si="34"/>
        <v>0</v>
      </c>
      <c r="AL31" s="2">
        <f t="shared" ca="1" si="35"/>
        <v>0</v>
      </c>
      <c r="AM31" s="2">
        <f t="shared" ca="1" si="36"/>
        <v>-1</v>
      </c>
      <c r="AN31" s="2">
        <f t="shared" ca="1" si="37"/>
        <v>0</v>
      </c>
      <c r="AO31" s="2">
        <f t="shared" ca="1" si="38"/>
        <v>0</v>
      </c>
      <c r="AP31" s="2">
        <f t="shared" ca="1" si="39"/>
        <v>-1</v>
      </c>
      <c r="AQ31" s="2">
        <f t="shared" ca="1" si="40"/>
        <v>0</v>
      </c>
      <c r="AR31" s="2">
        <f t="shared" ca="1" si="41"/>
        <v>0</v>
      </c>
      <c r="AS31" s="11"/>
      <c r="AT31" s="11"/>
      <c r="AU31" s="11"/>
      <c r="AV31" s="2">
        <f t="shared" ca="1" si="42"/>
        <v>-1</v>
      </c>
      <c r="AW31" s="2">
        <f t="shared" ca="1" si="43"/>
        <v>0</v>
      </c>
      <c r="AX31" s="2">
        <f t="shared" ca="1" si="44"/>
        <v>0</v>
      </c>
      <c r="AY31" s="2">
        <f t="shared" ca="1" si="45"/>
        <v>-1</v>
      </c>
      <c r="AZ31" s="2">
        <f t="shared" ca="1" si="46"/>
        <v>0</v>
      </c>
      <c r="BA31" s="2">
        <f t="shared" ca="1" si="47"/>
        <v>0</v>
      </c>
      <c r="BB31" s="2">
        <f t="shared" ca="1" si="48"/>
        <v>-1</v>
      </c>
      <c r="BC31" s="2">
        <f t="shared" ca="1" si="49"/>
        <v>0</v>
      </c>
      <c r="BD31" s="2">
        <f t="shared" ca="1" si="50"/>
        <v>0</v>
      </c>
      <c r="BF31" s="1">
        <f t="shared" si="51"/>
        <v>1.9959392624326326</v>
      </c>
      <c r="BG31" s="1">
        <f t="shared" si="52"/>
        <v>0</v>
      </c>
      <c r="BH31" s="1">
        <f t="shared" si="53"/>
        <v>0</v>
      </c>
      <c r="BI31" s="1">
        <f t="shared" si="54"/>
        <v>0</v>
      </c>
      <c r="BJ31" s="1" t="str">
        <f t="shared" si="64"/>
        <v/>
      </c>
      <c r="BK31" s="1" t="str">
        <f t="shared" si="55"/>
        <v/>
      </c>
      <c r="BL31" s="1" t="str">
        <f t="shared" si="65"/>
        <v/>
      </c>
      <c r="BM31" s="1" t="str">
        <f t="shared" si="66"/>
        <v/>
      </c>
      <c r="BN31" s="39">
        <f t="shared" si="56"/>
        <v>0.99916507896836715</v>
      </c>
      <c r="BO31" s="39">
        <f t="shared" si="57"/>
        <v>1</v>
      </c>
      <c r="BP31" s="39">
        <f t="shared" si="58"/>
        <v>1</v>
      </c>
      <c r="BQ31" s="39">
        <f t="shared" si="59"/>
        <v>1</v>
      </c>
      <c r="BR31" s="1">
        <f t="shared" si="67"/>
        <v>-8.3492103163285147E-4</v>
      </c>
      <c r="BS31" s="1">
        <f t="shared" si="68"/>
        <v>-8.3492103163285147E-4</v>
      </c>
      <c r="BT31" s="1">
        <f t="shared" si="69"/>
        <v>-8.3492103163285147E-4</v>
      </c>
      <c r="BY31" s="11">
        <f t="shared" si="60"/>
        <v>0.99916507896836715</v>
      </c>
      <c r="BZ31" s="11">
        <f t="shared" si="61"/>
        <v>1</v>
      </c>
      <c r="CA31" s="11">
        <f t="shared" si="62"/>
        <v>1</v>
      </c>
      <c r="CB31" s="11">
        <f t="shared" si="63"/>
        <v>1</v>
      </c>
      <c r="CC31" s="11">
        <f>BY31-SUM(CC$15:CC30)</f>
        <v>4.3348490093408909E-4</v>
      </c>
    </row>
    <row r="32" spans="1:81" ht="13.5" customHeight="1" x14ac:dyDescent="0.25">
      <c r="A32" s="2">
        <v>18</v>
      </c>
      <c r="B32" s="64">
        <f t="shared" si="9"/>
        <v>0.99782384455188733</v>
      </c>
      <c r="C32" s="11">
        <f t="shared" si="10"/>
        <v>0.99966045163020734</v>
      </c>
      <c r="D32" s="11">
        <f t="shared" si="11"/>
        <v>0</v>
      </c>
      <c r="E32" s="11">
        <f t="shared" si="12"/>
        <v>0</v>
      </c>
      <c r="F32" s="11">
        <f t="shared" si="13"/>
        <v>0</v>
      </c>
      <c r="G32" s="11">
        <f t="shared" si="14"/>
        <v>1.6133519123208151E-3</v>
      </c>
      <c r="H32" s="11">
        <f t="shared" si="15"/>
        <v>2.442644820014328E-4</v>
      </c>
      <c r="I32" s="11">
        <f t="shared" si="16"/>
        <v>0</v>
      </c>
      <c r="J32" s="11">
        <f t="shared" si="17"/>
        <v>0</v>
      </c>
      <c r="K32" s="11">
        <f t="shared" si="70"/>
        <v>0</v>
      </c>
      <c r="L32" s="11">
        <f t="shared" si="19"/>
        <v>5.6280353579185594E-4</v>
      </c>
      <c r="M32" s="11">
        <f t="shared" si="20"/>
        <v>9.5283887791230981E-5</v>
      </c>
      <c r="N32" s="11">
        <f t="shared" si="21"/>
        <v>0</v>
      </c>
      <c r="O32" s="11">
        <f t="shared" si="22"/>
        <v>0</v>
      </c>
      <c r="P32" s="16">
        <f t="shared" si="23"/>
        <v>0</v>
      </c>
      <c r="Q32" s="33" t="e">
        <f t="shared" ref="Q32:Q63" si="71">IF(AND(Q$9=1,$A32&gt;=$Q$7,$A32&lt;=$Q$8),1,0)</f>
        <v>#REF!</v>
      </c>
      <c r="R32" s="33">
        <f t="shared" si="2"/>
        <v>0</v>
      </c>
      <c r="S32" s="33">
        <f t="shared" si="2"/>
        <v>0</v>
      </c>
      <c r="T32" s="33">
        <f t="shared" si="2"/>
        <v>0</v>
      </c>
      <c r="U32" s="11"/>
      <c r="V32" s="11"/>
      <c r="W32" s="11"/>
      <c r="X32" s="2">
        <f t="shared" ca="1" si="24"/>
        <v>-1</v>
      </c>
      <c r="Y32" s="2">
        <f t="shared" ca="1" si="25"/>
        <v>0</v>
      </c>
      <c r="Z32" s="2">
        <f t="shared" ca="1" si="26"/>
        <v>0</v>
      </c>
      <c r="AA32" s="2">
        <f t="shared" ca="1" si="27"/>
        <v>-1</v>
      </c>
      <c r="AB32" s="2">
        <f t="shared" ca="1" si="28"/>
        <v>0</v>
      </c>
      <c r="AC32" s="2">
        <f t="shared" ca="1" si="29"/>
        <v>0</v>
      </c>
      <c r="AD32" s="2">
        <f t="shared" ca="1" si="30"/>
        <v>-1</v>
      </c>
      <c r="AE32" s="2">
        <f t="shared" ca="1" si="31"/>
        <v>0</v>
      </c>
      <c r="AF32" s="2">
        <f t="shared" ca="1" si="32"/>
        <v>0</v>
      </c>
      <c r="AG32" s="11"/>
      <c r="AH32" s="11"/>
      <c r="AI32" s="11"/>
      <c r="AJ32" s="2">
        <f t="shared" ca="1" si="33"/>
        <v>-1</v>
      </c>
      <c r="AK32" s="2">
        <f t="shared" ca="1" si="34"/>
        <v>0</v>
      </c>
      <c r="AL32" s="2">
        <f t="shared" ca="1" si="35"/>
        <v>0</v>
      </c>
      <c r="AM32" s="2">
        <f t="shared" ca="1" si="36"/>
        <v>-1</v>
      </c>
      <c r="AN32" s="2">
        <f t="shared" ca="1" si="37"/>
        <v>0</v>
      </c>
      <c r="AO32" s="2">
        <f t="shared" ca="1" si="38"/>
        <v>0</v>
      </c>
      <c r="AP32" s="2">
        <f t="shared" ca="1" si="39"/>
        <v>-1</v>
      </c>
      <c r="AQ32" s="2">
        <f t="shared" ca="1" si="40"/>
        <v>0</v>
      </c>
      <c r="AR32" s="2">
        <f t="shared" ca="1" si="41"/>
        <v>0</v>
      </c>
      <c r="AS32" s="11"/>
      <c r="AT32" s="11"/>
      <c r="AU32" s="11"/>
      <c r="AV32" s="2">
        <f t="shared" ca="1" si="42"/>
        <v>-1</v>
      </c>
      <c r="AW32" s="2">
        <f t="shared" ca="1" si="43"/>
        <v>0</v>
      </c>
      <c r="AX32" s="2">
        <f t="shared" ca="1" si="44"/>
        <v>0</v>
      </c>
      <c r="AY32" s="2">
        <f t="shared" ca="1" si="45"/>
        <v>-1</v>
      </c>
      <c r="AZ32" s="2">
        <f t="shared" ca="1" si="46"/>
        <v>0</v>
      </c>
      <c r="BA32" s="2">
        <f t="shared" ca="1" si="47"/>
        <v>0</v>
      </c>
      <c r="BB32" s="2">
        <f t="shared" ca="1" si="48"/>
        <v>-1</v>
      </c>
      <c r="BC32" s="2">
        <f t="shared" ca="1" si="49"/>
        <v>0</v>
      </c>
      <c r="BD32" s="2">
        <f t="shared" ca="1" si="50"/>
        <v>0</v>
      </c>
      <c r="BF32" s="1">
        <f t="shared" si="51"/>
        <v>1.9972610410160954</v>
      </c>
      <c r="BG32" s="1">
        <f t="shared" si="52"/>
        <v>0</v>
      </c>
      <c r="BH32" s="1">
        <f t="shared" si="53"/>
        <v>0</v>
      </c>
      <c r="BI32" s="1">
        <f t="shared" si="54"/>
        <v>0</v>
      </c>
      <c r="BJ32" s="1" t="str">
        <f t="shared" si="64"/>
        <v/>
      </c>
      <c r="BK32" s="1" t="str">
        <f t="shared" si="55"/>
        <v/>
      </c>
      <c r="BL32" s="1" t="str">
        <f t="shared" si="65"/>
        <v/>
      </c>
      <c r="BM32" s="1" t="str">
        <f t="shared" si="66"/>
        <v/>
      </c>
      <c r="BN32" s="39">
        <f t="shared" si="56"/>
        <v>0.99943719646420814</v>
      </c>
      <c r="BO32" s="39">
        <f t="shared" si="57"/>
        <v>1</v>
      </c>
      <c r="BP32" s="39">
        <f t="shared" si="58"/>
        <v>1</v>
      </c>
      <c r="BQ32" s="39">
        <f t="shared" si="59"/>
        <v>1</v>
      </c>
      <c r="BR32" s="1">
        <f t="shared" si="67"/>
        <v>-5.6280353579185594E-4</v>
      </c>
      <c r="BS32" s="1">
        <f t="shared" si="68"/>
        <v>-5.6280353579185594E-4</v>
      </c>
      <c r="BT32" s="1">
        <f t="shared" si="69"/>
        <v>-5.6280353579185594E-4</v>
      </c>
      <c r="BY32" s="11">
        <f t="shared" si="60"/>
        <v>0.99943719646420814</v>
      </c>
      <c r="BZ32" s="11">
        <f t="shared" si="61"/>
        <v>1</v>
      </c>
      <c r="CA32" s="11">
        <f t="shared" si="62"/>
        <v>1</v>
      </c>
      <c r="CB32" s="11">
        <f t="shared" si="63"/>
        <v>1</v>
      </c>
      <c r="CC32" s="11">
        <f>BY32-SUM(CC$15:CC31)</f>
        <v>2.7211749584099554E-4</v>
      </c>
    </row>
    <row r="33" spans="1:81" ht="13.5" customHeight="1" x14ac:dyDescent="0.25">
      <c r="A33" s="2">
        <v>19</v>
      </c>
      <c r="B33" s="64">
        <f t="shared" si="9"/>
        <v>0.998500841658992</v>
      </c>
      <c r="C33" s="11">
        <f t="shared" si="10"/>
        <v>0.99981278224471715</v>
      </c>
      <c r="D33" s="11">
        <f t="shared" si="11"/>
        <v>0</v>
      </c>
      <c r="E33" s="11">
        <f t="shared" si="12"/>
        <v>0</v>
      </c>
      <c r="F33" s="11">
        <f t="shared" si="13"/>
        <v>0</v>
      </c>
      <c r="G33" s="11">
        <f t="shared" si="14"/>
        <v>1.1116366554226875E-3</v>
      </c>
      <c r="H33" s="11">
        <f t="shared" si="15"/>
        <v>1.3468656421000702E-4</v>
      </c>
      <c r="I33" s="11">
        <f t="shared" si="16"/>
        <v>0</v>
      </c>
      <c r="J33" s="11">
        <f t="shared" si="17"/>
        <v>0</v>
      </c>
      <c r="K33" s="11">
        <f t="shared" si="70"/>
        <v>0</v>
      </c>
      <c r="L33" s="11">
        <f t="shared" si="19"/>
        <v>3.8752168558531253E-4</v>
      </c>
      <c r="M33" s="11">
        <f t="shared" si="20"/>
        <v>5.2531191072846539E-5</v>
      </c>
      <c r="N33" s="11">
        <f t="shared" si="21"/>
        <v>0</v>
      </c>
      <c r="O33" s="11">
        <f t="shared" si="22"/>
        <v>0</v>
      </c>
      <c r="P33" s="16">
        <f t="shared" si="23"/>
        <v>0</v>
      </c>
      <c r="Q33" s="33" t="e">
        <f t="shared" si="71"/>
        <v>#REF!</v>
      </c>
      <c r="R33" s="33">
        <f t="shared" si="2"/>
        <v>0</v>
      </c>
      <c r="S33" s="33">
        <f t="shared" si="2"/>
        <v>0</v>
      </c>
      <c r="T33" s="33">
        <f t="shared" si="2"/>
        <v>0</v>
      </c>
      <c r="U33" s="11"/>
      <c r="V33" s="11"/>
      <c r="W33" s="11"/>
      <c r="X33" s="2">
        <f t="shared" ca="1" si="24"/>
        <v>-1</v>
      </c>
      <c r="Y33" s="2">
        <f t="shared" ca="1" si="25"/>
        <v>0</v>
      </c>
      <c r="Z33" s="2">
        <f t="shared" ca="1" si="26"/>
        <v>0</v>
      </c>
      <c r="AA33" s="2">
        <f t="shared" ca="1" si="27"/>
        <v>-1</v>
      </c>
      <c r="AB33" s="2">
        <f t="shared" ca="1" si="28"/>
        <v>0</v>
      </c>
      <c r="AC33" s="2">
        <f t="shared" ca="1" si="29"/>
        <v>0</v>
      </c>
      <c r="AD33" s="2">
        <f t="shared" ca="1" si="30"/>
        <v>-1</v>
      </c>
      <c r="AE33" s="2">
        <f t="shared" ca="1" si="31"/>
        <v>0</v>
      </c>
      <c r="AF33" s="2">
        <f t="shared" ca="1" si="32"/>
        <v>0</v>
      </c>
      <c r="AG33" s="11"/>
      <c r="AH33" s="11"/>
      <c r="AI33" s="11"/>
      <c r="AJ33" s="2">
        <f t="shared" ca="1" si="33"/>
        <v>-1</v>
      </c>
      <c r="AK33" s="2">
        <f t="shared" ca="1" si="34"/>
        <v>0</v>
      </c>
      <c r="AL33" s="2">
        <f t="shared" ca="1" si="35"/>
        <v>0</v>
      </c>
      <c r="AM33" s="2">
        <f t="shared" ca="1" si="36"/>
        <v>-1</v>
      </c>
      <c r="AN33" s="2">
        <f t="shared" ca="1" si="37"/>
        <v>0</v>
      </c>
      <c r="AO33" s="2">
        <f t="shared" ca="1" si="38"/>
        <v>0</v>
      </c>
      <c r="AP33" s="2">
        <f t="shared" ca="1" si="39"/>
        <v>-1</v>
      </c>
      <c r="AQ33" s="2">
        <f t="shared" ca="1" si="40"/>
        <v>0</v>
      </c>
      <c r="AR33" s="2">
        <f t="shared" ca="1" si="41"/>
        <v>0</v>
      </c>
      <c r="AS33" s="11"/>
      <c r="AT33" s="11"/>
      <c r="AU33" s="11"/>
      <c r="AV33" s="2">
        <f t="shared" ca="1" si="42"/>
        <v>-1</v>
      </c>
      <c r="AW33" s="2">
        <f t="shared" ca="1" si="43"/>
        <v>0</v>
      </c>
      <c r="AX33" s="2">
        <f t="shared" ca="1" si="44"/>
        <v>0</v>
      </c>
      <c r="AY33" s="2">
        <f t="shared" ca="1" si="45"/>
        <v>-1</v>
      </c>
      <c r="AZ33" s="2">
        <f t="shared" ca="1" si="46"/>
        <v>0</v>
      </c>
      <c r="BA33" s="2">
        <f t="shared" ca="1" si="47"/>
        <v>0</v>
      </c>
      <c r="BB33" s="2">
        <f t="shared" ca="1" si="48"/>
        <v>-1</v>
      </c>
      <c r="BC33" s="2">
        <f t="shared" ca="1" si="49"/>
        <v>0</v>
      </c>
      <c r="BD33" s="2">
        <f t="shared" ca="1" si="50"/>
        <v>0</v>
      </c>
      <c r="BF33" s="1">
        <f t="shared" si="51"/>
        <v>1.9981133199734067</v>
      </c>
      <c r="BG33" s="1">
        <f t="shared" si="52"/>
        <v>0</v>
      </c>
      <c r="BH33" s="1">
        <f t="shared" si="53"/>
        <v>0</v>
      </c>
      <c r="BI33" s="1">
        <f t="shared" si="54"/>
        <v>0</v>
      </c>
      <c r="BJ33" s="1" t="str">
        <f t="shared" si="64"/>
        <v/>
      </c>
      <c r="BK33" s="1" t="str">
        <f t="shared" si="55"/>
        <v/>
      </c>
      <c r="BL33" s="1" t="str">
        <f t="shared" si="65"/>
        <v/>
      </c>
      <c r="BM33" s="1" t="str">
        <f t="shared" si="66"/>
        <v/>
      </c>
      <c r="BN33" s="39">
        <f t="shared" si="56"/>
        <v>0.99961247831441469</v>
      </c>
      <c r="BO33" s="39">
        <f t="shared" si="57"/>
        <v>1</v>
      </c>
      <c r="BP33" s="39">
        <f t="shared" si="58"/>
        <v>1</v>
      </c>
      <c r="BQ33" s="39">
        <f t="shared" si="59"/>
        <v>1</v>
      </c>
      <c r="BR33" s="1">
        <f t="shared" si="67"/>
        <v>-3.8752168558531253E-4</v>
      </c>
      <c r="BS33" s="1">
        <f t="shared" si="68"/>
        <v>-3.8752168558531253E-4</v>
      </c>
      <c r="BT33" s="1">
        <f t="shared" si="69"/>
        <v>-3.8752168558531253E-4</v>
      </c>
      <c r="BY33" s="11">
        <f t="shared" si="60"/>
        <v>0.99961247831441469</v>
      </c>
      <c r="BZ33" s="11">
        <f t="shared" si="61"/>
        <v>1</v>
      </c>
      <c r="CA33" s="11">
        <f t="shared" si="62"/>
        <v>1</v>
      </c>
      <c r="CB33" s="11">
        <f t="shared" si="63"/>
        <v>1</v>
      </c>
      <c r="CC33" s="11">
        <f>BY33-SUM(CC$15:CC32)</f>
        <v>1.7528185020654341E-4</v>
      </c>
    </row>
    <row r="34" spans="1:81" ht="13.5" customHeight="1" x14ac:dyDescent="0.25">
      <c r="A34" s="2">
        <v>20</v>
      </c>
      <c r="B34" s="64">
        <f t="shared" si="9"/>
        <v>0.99894749727767873</v>
      </c>
      <c r="C34" s="11">
        <f t="shared" si="10"/>
        <v>0.9998935783674433</v>
      </c>
      <c r="D34" s="11">
        <f t="shared" si="11"/>
        <v>0</v>
      </c>
      <c r="E34" s="11">
        <f t="shared" si="12"/>
        <v>0</v>
      </c>
      <c r="F34" s="11">
        <f t="shared" si="13"/>
        <v>0</v>
      </c>
      <c r="G34" s="11">
        <f t="shared" si="14"/>
        <v>7.8052852530507977E-4</v>
      </c>
      <c r="H34" s="11">
        <f t="shared" si="15"/>
        <v>7.6562658364198732E-5</v>
      </c>
      <c r="I34" s="11">
        <f t="shared" si="16"/>
        <v>0</v>
      </c>
      <c r="J34" s="11">
        <f t="shared" si="17"/>
        <v>0</v>
      </c>
      <c r="K34" s="11">
        <f t="shared" si="70"/>
        <v>0</v>
      </c>
      <c r="L34" s="11">
        <f t="shared" si="19"/>
        <v>2.719741970161893E-4</v>
      </c>
      <c r="M34" s="11">
        <f t="shared" si="20"/>
        <v>2.9858974192498167E-5</v>
      </c>
      <c r="N34" s="11">
        <f t="shared" si="21"/>
        <v>0</v>
      </c>
      <c r="O34" s="11">
        <f t="shared" si="22"/>
        <v>0</v>
      </c>
      <c r="P34" s="16">
        <f t="shared" si="23"/>
        <v>0</v>
      </c>
      <c r="Q34" s="33" t="e">
        <f t="shared" si="71"/>
        <v>#REF!</v>
      </c>
      <c r="R34" s="33">
        <f t="shared" si="2"/>
        <v>0</v>
      </c>
      <c r="S34" s="33">
        <f t="shared" si="2"/>
        <v>0</v>
      </c>
      <c r="T34" s="33">
        <f t="shared" si="2"/>
        <v>0</v>
      </c>
      <c r="U34" s="11"/>
      <c r="V34" s="11"/>
      <c r="W34" s="11"/>
      <c r="X34" s="2">
        <f t="shared" ca="1" si="24"/>
        <v>-1</v>
      </c>
      <c r="Y34" s="2">
        <f t="shared" ca="1" si="25"/>
        <v>0</v>
      </c>
      <c r="Z34" s="2">
        <f t="shared" ca="1" si="26"/>
        <v>0</v>
      </c>
      <c r="AA34" s="2">
        <f t="shared" ca="1" si="27"/>
        <v>-1</v>
      </c>
      <c r="AB34" s="2">
        <f t="shared" ca="1" si="28"/>
        <v>0</v>
      </c>
      <c r="AC34" s="2">
        <f t="shared" ca="1" si="29"/>
        <v>0</v>
      </c>
      <c r="AD34" s="2">
        <f t="shared" ca="1" si="30"/>
        <v>-1</v>
      </c>
      <c r="AE34" s="2">
        <f t="shared" ca="1" si="31"/>
        <v>0</v>
      </c>
      <c r="AF34" s="2">
        <f t="shared" ca="1" si="32"/>
        <v>0</v>
      </c>
      <c r="AG34" s="11"/>
      <c r="AH34" s="11"/>
      <c r="AI34" s="11"/>
      <c r="AJ34" s="2">
        <f t="shared" ca="1" si="33"/>
        <v>-1</v>
      </c>
      <c r="AK34" s="2">
        <f t="shared" ca="1" si="34"/>
        <v>0</v>
      </c>
      <c r="AL34" s="2">
        <f t="shared" ca="1" si="35"/>
        <v>0</v>
      </c>
      <c r="AM34" s="2">
        <f t="shared" ca="1" si="36"/>
        <v>-1</v>
      </c>
      <c r="AN34" s="2">
        <f t="shared" ca="1" si="37"/>
        <v>0</v>
      </c>
      <c r="AO34" s="2">
        <f t="shared" ca="1" si="38"/>
        <v>0</v>
      </c>
      <c r="AP34" s="2">
        <f t="shared" ca="1" si="39"/>
        <v>-1</v>
      </c>
      <c r="AQ34" s="2">
        <f t="shared" ca="1" si="40"/>
        <v>0</v>
      </c>
      <c r="AR34" s="2">
        <f t="shared" ca="1" si="41"/>
        <v>0</v>
      </c>
      <c r="AS34" s="11"/>
      <c r="AT34" s="11"/>
      <c r="AU34" s="11"/>
      <c r="AV34" s="2">
        <f t="shared" ca="1" si="42"/>
        <v>-1</v>
      </c>
      <c r="AW34" s="2">
        <f t="shared" ca="1" si="43"/>
        <v>0</v>
      </c>
      <c r="AX34" s="2">
        <f t="shared" ca="1" si="44"/>
        <v>0</v>
      </c>
      <c r="AY34" s="2">
        <f t="shared" ca="1" si="45"/>
        <v>-1</v>
      </c>
      <c r="AZ34" s="2">
        <f t="shared" ca="1" si="46"/>
        <v>0</v>
      </c>
      <c r="BA34" s="2">
        <f t="shared" ca="1" si="47"/>
        <v>0</v>
      </c>
      <c r="BB34" s="2">
        <f t="shared" ca="1" si="48"/>
        <v>-1</v>
      </c>
      <c r="BC34" s="2">
        <f t="shared" ca="1" si="49"/>
        <v>0</v>
      </c>
      <c r="BD34" s="2">
        <f t="shared" ca="1" si="50"/>
        <v>0</v>
      </c>
      <c r="BF34" s="1">
        <f t="shared" si="51"/>
        <v>1.9986755230806625</v>
      </c>
      <c r="BG34" s="1">
        <f t="shared" si="52"/>
        <v>0</v>
      </c>
      <c r="BH34" s="1">
        <f t="shared" si="53"/>
        <v>0</v>
      </c>
      <c r="BI34" s="1">
        <f t="shared" si="54"/>
        <v>0</v>
      </c>
      <c r="BJ34" s="1" t="str">
        <f t="shared" si="64"/>
        <v/>
      </c>
      <c r="BK34" s="1" t="str">
        <f t="shared" si="55"/>
        <v/>
      </c>
      <c r="BL34" s="1" t="str">
        <f t="shared" si="65"/>
        <v/>
      </c>
      <c r="BM34" s="1" t="str">
        <f t="shared" si="66"/>
        <v/>
      </c>
      <c r="BN34" s="39">
        <f t="shared" si="56"/>
        <v>0.99972802580298381</v>
      </c>
      <c r="BO34" s="39">
        <f t="shared" si="57"/>
        <v>1</v>
      </c>
      <c r="BP34" s="39">
        <f t="shared" si="58"/>
        <v>1</v>
      </c>
      <c r="BQ34" s="39">
        <f t="shared" si="59"/>
        <v>1</v>
      </c>
      <c r="BR34" s="1">
        <f t="shared" si="67"/>
        <v>-2.719741970161893E-4</v>
      </c>
      <c r="BS34" s="1">
        <f t="shared" si="68"/>
        <v>-2.719741970161893E-4</v>
      </c>
      <c r="BT34" s="1">
        <f t="shared" si="69"/>
        <v>-2.719741970161893E-4</v>
      </c>
      <c r="BY34" s="11">
        <f t="shared" si="60"/>
        <v>0.99972802580298381</v>
      </c>
      <c r="BZ34" s="11">
        <f t="shared" si="61"/>
        <v>1</v>
      </c>
      <c r="CA34" s="11">
        <f t="shared" si="62"/>
        <v>1</v>
      </c>
      <c r="CB34" s="11">
        <f t="shared" si="63"/>
        <v>1</v>
      </c>
      <c r="CC34" s="11">
        <f>BY34-SUM(CC$15:CC33)</f>
        <v>1.1554748856912322E-4</v>
      </c>
    </row>
    <row r="35" spans="1:81" ht="13.5" customHeight="1" x14ac:dyDescent="0.25">
      <c r="A35" s="2">
        <v>21</v>
      </c>
      <c r="B35" s="64">
        <f t="shared" si="9"/>
        <v>0.99924830463100878</v>
      </c>
      <c r="C35" s="11">
        <f t="shared" si="10"/>
        <v>0.99993781721181574</v>
      </c>
      <c r="D35" s="11">
        <f t="shared" si="11"/>
        <v>0</v>
      </c>
      <c r="E35" s="11">
        <f t="shared" si="12"/>
        <v>0</v>
      </c>
      <c r="F35" s="11">
        <f t="shared" si="13"/>
        <v>0</v>
      </c>
      <c r="G35" s="11">
        <f t="shared" si="14"/>
        <v>5.5749530088533561E-4</v>
      </c>
      <c r="H35" s="11">
        <f t="shared" si="15"/>
        <v>4.4736568598824356E-5</v>
      </c>
      <c r="I35" s="11">
        <f t="shared" si="16"/>
        <v>0</v>
      </c>
      <c r="J35" s="11">
        <f t="shared" si="17"/>
        <v>0</v>
      </c>
      <c r="K35" s="11">
        <f t="shared" si="70"/>
        <v>0</v>
      </c>
      <c r="L35" s="11">
        <f t="shared" si="19"/>
        <v>1.9420006810588752E-4</v>
      </c>
      <c r="M35" s="11">
        <f t="shared" si="20"/>
        <v>1.7446219585437461E-5</v>
      </c>
      <c r="N35" s="11">
        <f t="shared" si="21"/>
        <v>0</v>
      </c>
      <c r="O35" s="11">
        <f t="shared" si="22"/>
        <v>0</v>
      </c>
      <c r="P35" s="16">
        <f t="shared" si="23"/>
        <v>0</v>
      </c>
      <c r="Q35" s="33" t="e">
        <f t="shared" si="71"/>
        <v>#REF!</v>
      </c>
      <c r="R35" s="33">
        <f t="shared" ref="R35:T54" si="72">IF(AND(R$9=1,$A35&gt;=$Q$7,$A35&lt;=$Q$8),1,0)</f>
        <v>0</v>
      </c>
      <c r="S35" s="33">
        <f t="shared" si="72"/>
        <v>0</v>
      </c>
      <c r="T35" s="33">
        <f t="shared" si="72"/>
        <v>0</v>
      </c>
      <c r="U35" s="11"/>
      <c r="V35" s="11"/>
      <c r="W35" s="11"/>
      <c r="X35" s="2">
        <f t="shared" ca="1" si="24"/>
        <v>-1</v>
      </c>
      <c r="Y35" s="2">
        <f t="shared" ca="1" si="25"/>
        <v>0</v>
      </c>
      <c r="Z35" s="2">
        <f t="shared" ca="1" si="26"/>
        <v>0</v>
      </c>
      <c r="AA35" s="2">
        <f t="shared" ca="1" si="27"/>
        <v>-1</v>
      </c>
      <c r="AB35" s="2">
        <f t="shared" ca="1" si="28"/>
        <v>0</v>
      </c>
      <c r="AC35" s="2">
        <f t="shared" ca="1" si="29"/>
        <v>0</v>
      </c>
      <c r="AD35" s="2">
        <f t="shared" ref="AD35:AD80" ca="1" si="73">IF(T35=1,INDIRECT(CONCATENATE("RI_Pr!R",A35,"C",$B$2), FALSE),-1)</f>
        <v>-1</v>
      </c>
      <c r="AE35" s="2">
        <f t="shared" ref="AE35:AE80" ca="1" si="74">IF(T35=1,AD35-INDIRECT(CONCATENATE("RI_LB!R",A35,"C",$B$2), FALSE),0)</f>
        <v>0</v>
      </c>
      <c r="AF35" s="2">
        <f t="shared" ref="AF35:AF80" ca="1" si="75">IF(T35=1,INDIRECT(CONCATENATE("RI_UB!R",A35,"C",$B$2), FALSE)-AD35,0)</f>
        <v>0</v>
      </c>
      <c r="AG35" s="11"/>
      <c r="AH35" s="11"/>
      <c r="AI35" s="11"/>
      <c r="AJ35" s="2">
        <f t="shared" ca="1" si="33"/>
        <v>-1</v>
      </c>
      <c r="AK35" s="2">
        <f t="shared" ca="1" si="34"/>
        <v>0</v>
      </c>
      <c r="AL35" s="2">
        <f t="shared" ca="1" si="35"/>
        <v>0</v>
      </c>
      <c r="AM35" s="2">
        <f t="shared" ca="1" si="36"/>
        <v>-1</v>
      </c>
      <c r="AN35" s="2">
        <f t="shared" ca="1" si="37"/>
        <v>0</v>
      </c>
      <c r="AO35" s="2">
        <f t="shared" ca="1" si="38"/>
        <v>0</v>
      </c>
      <c r="AP35" s="2">
        <f t="shared" ca="1" si="39"/>
        <v>-1</v>
      </c>
      <c r="AQ35" s="2">
        <f t="shared" ca="1" si="40"/>
        <v>0</v>
      </c>
      <c r="AR35" s="2">
        <f t="shared" ca="1" si="41"/>
        <v>0</v>
      </c>
      <c r="AS35" s="11"/>
      <c r="AT35" s="11"/>
      <c r="AU35" s="11"/>
      <c r="AV35" s="2">
        <f t="shared" ca="1" si="42"/>
        <v>-1</v>
      </c>
      <c r="AW35" s="2">
        <f t="shared" ca="1" si="43"/>
        <v>0</v>
      </c>
      <c r="AX35" s="2">
        <f t="shared" ca="1" si="44"/>
        <v>0</v>
      </c>
      <c r="AY35" s="2">
        <f t="shared" ca="1" si="45"/>
        <v>-1</v>
      </c>
      <c r="AZ35" s="2">
        <f t="shared" ca="1" si="46"/>
        <v>0</v>
      </c>
      <c r="BA35" s="2">
        <f t="shared" ca="1" si="47"/>
        <v>0</v>
      </c>
      <c r="BB35" s="2">
        <f t="shared" ca="1" si="48"/>
        <v>-1</v>
      </c>
      <c r="BC35" s="2">
        <f t="shared" ca="1" si="49"/>
        <v>0</v>
      </c>
      <c r="BD35" s="2">
        <f t="shared" ca="1" si="50"/>
        <v>0</v>
      </c>
      <c r="BF35" s="1">
        <f t="shared" ref="BF35:BF80" si="76">2*B35+G35</f>
        <v>1.9990541045629029</v>
      </c>
      <c r="BG35" s="1">
        <f t="shared" ref="BG35:BG80" si="77">2*D35+I35</f>
        <v>0</v>
      </c>
      <c r="BH35" s="1">
        <f t="shared" ref="BH35:BH80" si="78">2*E35+J35</f>
        <v>0</v>
      </c>
      <c r="BI35" s="1">
        <f t="shared" ref="BI35:BI80" si="79">2*F35+K35</f>
        <v>0</v>
      </c>
      <c r="BJ35" s="1" t="str">
        <f t="shared" si="64"/>
        <v/>
      </c>
      <c r="BK35" s="1" t="str">
        <f t="shared" si="55"/>
        <v/>
      </c>
      <c r="BL35" s="1" t="str">
        <f t="shared" si="65"/>
        <v/>
      </c>
      <c r="BM35" s="1" t="str">
        <f t="shared" si="66"/>
        <v/>
      </c>
      <c r="BN35" s="39">
        <f t="shared" si="56"/>
        <v>0.99980579993189411</v>
      </c>
      <c r="BO35" s="39">
        <f t="shared" si="57"/>
        <v>1</v>
      </c>
      <c r="BP35" s="39">
        <f t="shared" si="58"/>
        <v>1</v>
      </c>
      <c r="BQ35" s="39">
        <f t="shared" si="59"/>
        <v>1</v>
      </c>
      <c r="BR35" s="1">
        <f t="shared" si="67"/>
        <v>-1.9420006810588752E-4</v>
      </c>
      <c r="BS35" s="1">
        <f t="shared" si="68"/>
        <v>-1.9420006810588752E-4</v>
      </c>
      <c r="BT35" s="1">
        <f t="shared" si="69"/>
        <v>-1.9420006810588752E-4</v>
      </c>
      <c r="BY35" s="11">
        <f t="shared" si="60"/>
        <v>0.99980579993189411</v>
      </c>
      <c r="BZ35" s="11">
        <f t="shared" si="61"/>
        <v>1</v>
      </c>
      <c r="CA35" s="11">
        <f t="shared" si="62"/>
        <v>1</v>
      </c>
      <c r="CB35" s="11">
        <f t="shared" si="63"/>
        <v>1</v>
      </c>
      <c r="CC35" s="11">
        <f>BY35-SUM(CC$15:CC34)</f>
        <v>7.7774128910301776E-5</v>
      </c>
    </row>
    <row r="36" spans="1:81" ht="13.5" customHeight="1" x14ac:dyDescent="0.25">
      <c r="A36" s="2">
        <v>22</v>
      </c>
      <c r="B36" s="64">
        <f t="shared" si="9"/>
        <v>0.99945471042751066</v>
      </c>
      <c r="C36" s="11">
        <f t="shared" si="10"/>
        <v>0.99996274702814414</v>
      </c>
      <c r="D36" s="11">
        <f t="shared" si="11"/>
        <v>0</v>
      </c>
      <c r="E36" s="11">
        <f t="shared" si="12"/>
        <v>0</v>
      </c>
      <c r="F36" s="11">
        <f t="shared" si="13"/>
        <v>0</v>
      </c>
      <c r="G36" s="11">
        <f t="shared" si="14"/>
        <v>4.0443590194527701E-4</v>
      </c>
      <c r="H36" s="11">
        <f t="shared" si="15"/>
        <v>2.6801335816117877E-5</v>
      </c>
      <c r="I36" s="11">
        <f t="shared" si="16"/>
        <v>0</v>
      </c>
      <c r="J36" s="11">
        <f t="shared" si="17"/>
        <v>0</v>
      </c>
      <c r="K36" s="11">
        <f t="shared" si="70"/>
        <v>0</v>
      </c>
      <c r="L36" s="11">
        <f t="shared" si="19"/>
        <v>1.4085367054406106E-4</v>
      </c>
      <c r="M36" s="11">
        <f t="shared" si="20"/>
        <v>1.0451636039743306E-5</v>
      </c>
      <c r="N36" s="11">
        <f t="shared" si="21"/>
        <v>0</v>
      </c>
      <c r="O36" s="11">
        <f t="shared" si="22"/>
        <v>0</v>
      </c>
      <c r="P36" s="16">
        <f t="shared" si="23"/>
        <v>0</v>
      </c>
      <c r="Q36" s="33" t="e">
        <f t="shared" si="71"/>
        <v>#REF!</v>
      </c>
      <c r="R36" s="33">
        <f t="shared" si="72"/>
        <v>0</v>
      </c>
      <c r="S36" s="33">
        <f t="shared" si="72"/>
        <v>0</v>
      </c>
      <c r="T36" s="33">
        <f t="shared" si="72"/>
        <v>0</v>
      </c>
      <c r="U36" s="11"/>
      <c r="V36" s="11"/>
      <c r="W36" s="11"/>
      <c r="X36" s="2">
        <f t="shared" ca="1" si="24"/>
        <v>-1</v>
      </c>
      <c r="Y36" s="2">
        <f t="shared" ca="1" si="25"/>
        <v>0</v>
      </c>
      <c r="Z36" s="2">
        <f t="shared" ca="1" si="26"/>
        <v>0</v>
      </c>
      <c r="AA36" s="2">
        <f t="shared" ca="1" si="27"/>
        <v>-1</v>
      </c>
      <c r="AB36" s="2">
        <f t="shared" ca="1" si="28"/>
        <v>0</v>
      </c>
      <c r="AC36" s="2">
        <f t="shared" ca="1" si="29"/>
        <v>0</v>
      </c>
      <c r="AD36" s="2">
        <f t="shared" ca="1" si="73"/>
        <v>-1</v>
      </c>
      <c r="AE36" s="2">
        <f t="shared" ca="1" si="74"/>
        <v>0</v>
      </c>
      <c r="AF36" s="2">
        <f t="shared" ca="1" si="75"/>
        <v>0</v>
      </c>
      <c r="AG36" s="11"/>
      <c r="AH36" s="11"/>
      <c r="AI36" s="11"/>
      <c r="AJ36" s="2">
        <f t="shared" ca="1" si="33"/>
        <v>-1</v>
      </c>
      <c r="AK36" s="2">
        <f t="shared" ca="1" si="34"/>
        <v>0</v>
      </c>
      <c r="AL36" s="2">
        <f t="shared" ca="1" si="35"/>
        <v>0</v>
      </c>
      <c r="AM36" s="2">
        <f t="shared" ca="1" si="36"/>
        <v>-1</v>
      </c>
      <c r="AN36" s="2">
        <f t="shared" ca="1" si="37"/>
        <v>0</v>
      </c>
      <c r="AO36" s="2">
        <f t="shared" ca="1" si="38"/>
        <v>0</v>
      </c>
      <c r="AP36" s="2">
        <f t="shared" ca="1" si="39"/>
        <v>-1</v>
      </c>
      <c r="AQ36" s="2">
        <f t="shared" ca="1" si="40"/>
        <v>0</v>
      </c>
      <c r="AR36" s="2">
        <f t="shared" ca="1" si="41"/>
        <v>0</v>
      </c>
      <c r="AS36" s="11"/>
      <c r="AT36" s="11"/>
      <c r="AU36" s="11"/>
      <c r="AV36" s="2">
        <f t="shared" ca="1" si="42"/>
        <v>-1</v>
      </c>
      <c r="AW36" s="2">
        <f t="shared" ca="1" si="43"/>
        <v>0</v>
      </c>
      <c r="AX36" s="2">
        <f t="shared" ca="1" si="44"/>
        <v>0</v>
      </c>
      <c r="AY36" s="2">
        <f t="shared" ca="1" si="45"/>
        <v>-1</v>
      </c>
      <c r="AZ36" s="2">
        <f t="shared" ca="1" si="46"/>
        <v>0</v>
      </c>
      <c r="BA36" s="2">
        <f t="shared" ca="1" si="47"/>
        <v>0</v>
      </c>
      <c r="BB36" s="2">
        <f t="shared" ca="1" si="48"/>
        <v>-1</v>
      </c>
      <c r="BC36" s="2">
        <f t="shared" ca="1" si="49"/>
        <v>0</v>
      </c>
      <c r="BD36" s="2">
        <f t="shared" ca="1" si="50"/>
        <v>0</v>
      </c>
      <c r="BF36" s="1">
        <f t="shared" si="76"/>
        <v>1.9993138567569666</v>
      </c>
      <c r="BG36" s="1">
        <f t="shared" si="77"/>
        <v>0</v>
      </c>
      <c r="BH36" s="1">
        <f t="shared" si="78"/>
        <v>0</v>
      </c>
      <c r="BI36" s="1">
        <f t="shared" si="79"/>
        <v>0</v>
      </c>
      <c r="BJ36" s="1" t="str">
        <f t="shared" si="64"/>
        <v/>
      </c>
      <c r="BK36" s="1" t="str">
        <f t="shared" si="55"/>
        <v/>
      </c>
      <c r="BL36" s="1" t="str">
        <f t="shared" si="65"/>
        <v/>
      </c>
      <c r="BM36" s="1" t="str">
        <f t="shared" si="66"/>
        <v/>
      </c>
      <c r="BN36" s="39">
        <f t="shared" si="56"/>
        <v>0.99985914632945594</v>
      </c>
      <c r="BO36" s="39">
        <f t="shared" si="57"/>
        <v>1</v>
      </c>
      <c r="BP36" s="39">
        <f t="shared" si="58"/>
        <v>1</v>
      </c>
      <c r="BQ36" s="39">
        <f t="shared" si="59"/>
        <v>1</v>
      </c>
      <c r="BR36" s="1">
        <f t="shared" si="67"/>
        <v>-1.4085367054406106E-4</v>
      </c>
      <c r="BS36" s="1">
        <f t="shared" si="68"/>
        <v>-1.4085367054406106E-4</v>
      </c>
      <c r="BT36" s="1">
        <f t="shared" si="69"/>
        <v>-1.4085367054406106E-4</v>
      </c>
      <c r="BY36" s="11">
        <f t="shared" si="60"/>
        <v>0.99985914632945594</v>
      </c>
      <c r="BZ36" s="11">
        <f t="shared" si="61"/>
        <v>1</v>
      </c>
      <c r="CA36" s="11">
        <f t="shared" si="62"/>
        <v>1</v>
      </c>
      <c r="CB36" s="11">
        <f t="shared" si="63"/>
        <v>1</v>
      </c>
      <c r="CC36" s="11">
        <f>BY36-SUM(CC$15:CC35)</f>
        <v>5.3346397561826464E-5</v>
      </c>
    </row>
    <row r="37" spans="1:81" ht="13.5" customHeight="1" x14ac:dyDescent="0.25">
      <c r="A37" s="2">
        <v>23</v>
      </c>
      <c r="B37" s="64">
        <f t="shared" si="9"/>
        <v>0.99959877527101737</v>
      </c>
      <c r="C37" s="11">
        <f t="shared" si="10"/>
        <v>0.99997716819701821</v>
      </c>
      <c r="D37" s="11">
        <f t="shared" si="11"/>
        <v>0</v>
      </c>
      <c r="E37" s="11">
        <f t="shared" si="12"/>
        <v>0</v>
      </c>
      <c r="F37" s="11">
        <f t="shared" si="13"/>
        <v>0</v>
      </c>
      <c r="G37" s="11">
        <f t="shared" si="14"/>
        <v>2.9759550628916109E-4</v>
      </c>
      <c r="H37" s="11">
        <f t="shared" si="15"/>
        <v>1.6426214189402266E-5</v>
      </c>
      <c r="I37" s="11">
        <f t="shared" si="16"/>
        <v>0</v>
      </c>
      <c r="J37" s="11">
        <f t="shared" si="17"/>
        <v>0</v>
      </c>
      <c r="K37" s="11">
        <f t="shared" si="70"/>
        <v>0</v>
      </c>
      <c r="L37" s="11">
        <f t="shared" si="19"/>
        <v>1.0362922269346875E-4</v>
      </c>
      <c r="M37" s="11">
        <f t="shared" si="20"/>
        <v>6.4055887923908372E-6</v>
      </c>
      <c r="N37" s="11">
        <f t="shared" si="21"/>
        <v>0</v>
      </c>
      <c r="O37" s="11">
        <f t="shared" si="22"/>
        <v>0</v>
      </c>
      <c r="P37" s="16">
        <f t="shared" si="23"/>
        <v>0</v>
      </c>
      <c r="Q37" s="33" t="e">
        <f t="shared" si="71"/>
        <v>#REF!</v>
      </c>
      <c r="R37" s="33">
        <f t="shared" si="72"/>
        <v>0</v>
      </c>
      <c r="S37" s="33">
        <f t="shared" si="72"/>
        <v>0</v>
      </c>
      <c r="T37" s="33">
        <f t="shared" si="72"/>
        <v>0</v>
      </c>
      <c r="U37" s="11"/>
      <c r="V37" s="11"/>
      <c r="W37" s="11"/>
      <c r="X37" s="2">
        <f t="shared" ca="1" si="24"/>
        <v>-1</v>
      </c>
      <c r="Y37" s="2">
        <f t="shared" ca="1" si="25"/>
        <v>0</v>
      </c>
      <c r="Z37" s="2">
        <f t="shared" ca="1" si="26"/>
        <v>0</v>
      </c>
      <c r="AA37" s="2">
        <f t="shared" ca="1" si="27"/>
        <v>-1</v>
      </c>
      <c r="AB37" s="2">
        <f t="shared" ca="1" si="28"/>
        <v>0</v>
      </c>
      <c r="AC37" s="2">
        <f t="shared" ca="1" si="29"/>
        <v>0</v>
      </c>
      <c r="AD37" s="2">
        <f t="shared" ca="1" si="73"/>
        <v>-1</v>
      </c>
      <c r="AE37" s="2">
        <f t="shared" ca="1" si="74"/>
        <v>0</v>
      </c>
      <c r="AF37" s="2">
        <f t="shared" ca="1" si="75"/>
        <v>0</v>
      </c>
      <c r="AG37" s="11"/>
      <c r="AH37" s="11"/>
      <c r="AI37" s="11"/>
      <c r="AJ37" s="2">
        <f t="shared" ca="1" si="33"/>
        <v>-1</v>
      </c>
      <c r="AK37" s="2">
        <f t="shared" ca="1" si="34"/>
        <v>0</v>
      </c>
      <c r="AL37" s="2">
        <f t="shared" ca="1" si="35"/>
        <v>0</v>
      </c>
      <c r="AM37" s="2">
        <f t="shared" ca="1" si="36"/>
        <v>-1</v>
      </c>
      <c r="AN37" s="2">
        <f t="shared" ca="1" si="37"/>
        <v>0</v>
      </c>
      <c r="AO37" s="2">
        <f t="shared" ca="1" si="38"/>
        <v>0</v>
      </c>
      <c r="AP37" s="2">
        <f t="shared" ca="1" si="39"/>
        <v>-1</v>
      </c>
      <c r="AQ37" s="2">
        <f t="shared" ca="1" si="40"/>
        <v>0</v>
      </c>
      <c r="AR37" s="2">
        <f t="shared" ca="1" si="41"/>
        <v>0</v>
      </c>
      <c r="AS37" s="11"/>
      <c r="AT37" s="11"/>
      <c r="AU37" s="11"/>
      <c r="AV37" s="2">
        <f t="shared" ca="1" si="42"/>
        <v>-1</v>
      </c>
      <c r="AW37" s="2">
        <f t="shared" ca="1" si="43"/>
        <v>0</v>
      </c>
      <c r="AX37" s="2">
        <f t="shared" ca="1" si="44"/>
        <v>0</v>
      </c>
      <c r="AY37" s="2">
        <f t="shared" ca="1" si="45"/>
        <v>-1</v>
      </c>
      <c r="AZ37" s="2">
        <f t="shared" ca="1" si="46"/>
        <v>0</v>
      </c>
      <c r="BA37" s="2">
        <f t="shared" ca="1" si="47"/>
        <v>0</v>
      </c>
      <c r="BB37" s="2">
        <f t="shared" ca="1" si="48"/>
        <v>-1</v>
      </c>
      <c r="BC37" s="2">
        <f t="shared" ca="1" si="49"/>
        <v>0</v>
      </c>
      <c r="BD37" s="2">
        <f t="shared" ca="1" si="50"/>
        <v>0</v>
      </c>
      <c r="BF37" s="1">
        <f t="shared" si="76"/>
        <v>1.9994951460483239</v>
      </c>
      <c r="BG37" s="1">
        <f t="shared" si="77"/>
        <v>0</v>
      </c>
      <c r="BH37" s="1">
        <f t="shared" si="78"/>
        <v>0</v>
      </c>
      <c r="BI37" s="1">
        <f t="shared" si="79"/>
        <v>0</v>
      </c>
      <c r="BJ37" s="1" t="str">
        <f t="shared" si="64"/>
        <v/>
      </c>
      <c r="BK37" s="1" t="str">
        <f t="shared" si="55"/>
        <v/>
      </c>
      <c r="BL37" s="1" t="str">
        <f t="shared" si="65"/>
        <v/>
      </c>
      <c r="BM37" s="1" t="str">
        <f t="shared" si="66"/>
        <v/>
      </c>
      <c r="BN37" s="39">
        <f t="shared" si="56"/>
        <v>0.99989637077730653</v>
      </c>
      <c r="BO37" s="39">
        <f t="shared" si="57"/>
        <v>1</v>
      </c>
      <c r="BP37" s="39">
        <f t="shared" si="58"/>
        <v>1</v>
      </c>
      <c r="BQ37" s="39">
        <f t="shared" si="59"/>
        <v>1</v>
      </c>
      <c r="BR37" s="1">
        <f t="shared" si="67"/>
        <v>-1.0362922269346875E-4</v>
      </c>
      <c r="BS37" s="1">
        <f t="shared" si="68"/>
        <v>-1.0362922269346875E-4</v>
      </c>
      <c r="BT37" s="1">
        <f t="shared" si="69"/>
        <v>-1.0362922269346875E-4</v>
      </c>
      <c r="BY37" s="11">
        <f t="shared" si="60"/>
        <v>0.99989637077730653</v>
      </c>
      <c r="BZ37" s="11">
        <f t="shared" si="61"/>
        <v>1</v>
      </c>
      <c r="CA37" s="11">
        <f t="shared" si="62"/>
        <v>1</v>
      </c>
      <c r="CB37" s="11">
        <f t="shared" si="63"/>
        <v>1</v>
      </c>
      <c r="CC37" s="11">
        <f>BY37-SUM(CC$15:CC36)</f>
        <v>3.7224447850592313E-5</v>
      </c>
    </row>
    <row r="38" spans="1:81" ht="13.5" customHeight="1" x14ac:dyDescent="0.25">
      <c r="A38" s="2">
        <v>24</v>
      </c>
      <c r="B38" s="64">
        <f t="shared" si="9"/>
        <v>0.9997009084472166</v>
      </c>
      <c r="C38" s="11">
        <f t="shared" si="10"/>
        <v>0.99998571212347065</v>
      </c>
      <c r="D38" s="11">
        <f t="shared" si="11"/>
        <v>0</v>
      </c>
      <c r="E38" s="11">
        <f t="shared" si="12"/>
        <v>0</v>
      </c>
      <c r="F38" s="11">
        <f t="shared" si="13"/>
        <v>0</v>
      </c>
      <c r="G38" s="11">
        <f t="shared" si="14"/>
        <v>2.2184736976227359E-4</v>
      </c>
      <c r="H38" s="11">
        <f t="shared" si="15"/>
        <v>1.0279358268694416E-5</v>
      </c>
      <c r="I38" s="11">
        <f t="shared" si="16"/>
        <v>0</v>
      </c>
      <c r="J38" s="11">
        <f t="shared" si="17"/>
        <v>0</v>
      </c>
      <c r="K38" s="11">
        <f t="shared" si="70"/>
        <v>0</v>
      </c>
      <c r="L38" s="11">
        <f t="shared" si="19"/>
        <v>7.7244183021130119E-5</v>
      </c>
      <c r="M38" s="11">
        <f t="shared" si="20"/>
        <v>4.0085182606564018E-6</v>
      </c>
      <c r="N38" s="11">
        <f t="shared" si="21"/>
        <v>0</v>
      </c>
      <c r="O38" s="11">
        <f t="shared" si="22"/>
        <v>0</v>
      </c>
      <c r="P38" s="16">
        <f t="shared" si="23"/>
        <v>0</v>
      </c>
      <c r="Q38" s="33" t="e">
        <f t="shared" si="71"/>
        <v>#REF!</v>
      </c>
      <c r="R38" s="33">
        <f t="shared" si="72"/>
        <v>0</v>
      </c>
      <c r="S38" s="33">
        <f t="shared" si="72"/>
        <v>0</v>
      </c>
      <c r="T38" s="33">
        <f t="shared" si="72"/>
        <v>0</v>
      </c>
      <c r="U38" s="11"/>
      <c r="V38" s="11"/>
      <c r="W38" s="11"/>
      <c r="X38" s="2">
        <f t="shared" ca="1" si="24"/>
        <v>-1</v>
      </c>
      <c r="Y38" s="2">
        <f t="shared" ca="1" si="25"/>
        <v>0</v>
      </c>
      <c r="Z38" s="2">
        <f t="shared" ca="1" si="26"/>
        <v>0</v>
      </c>
      <c r="AA38" s="2">
        <f t="shared" ca="1" si="27"/>
        <v>-1</v>
      </c>
      <c r="AB38" s="2">
        <f t="shared" ca="1" si="28"/>
        <v>0</v>
      </c>
      <c r="AC38" s="2">
        <f t="shared" ca="1" si="29"/>
        <v>0</v>
      </c>
      <c r="AD38" s="2">
        <f t="shared" ca="1" si="73"/>
        <v>-1</v>
      </c>
      <c r="AE38" s="2">
        <f t="shared" ca="1" si="74"/>
        <v>0</v>
      </c>
      <c r="AF38" s="2">
        <f t="shared" ca="1" si="75"/>
        <v>0</v>
      </c>
      <c r="AG38" s="11"/>
      <c r="AH38" s="11"/>
      <c r="AI38" s="11"/>
      <c r="AJ38" s="2">
        <f t="shared" ca="1" si="33"/>
        <v>-1</v>
      </c>
      <c r="AK38" s="2">
        <f t="shared" ca="1" si="34"/>
        <v>0</v>
      </c>
      <c r="AL38" s="2">
        <f t="shared" ca="1" si="35"/>
        <v>0</v>
      </c>
      <c r="AM38" s="2">
        <f t="shared" ca="1" si="36"/>
        <v>-1</v>
      </c>
      <c r="AN38" s="2">
        <f t="shared" ca="1" si="37"/>
        <v>0</v>
      </c>
      <c r="AO38" s="2">
        <f t="shared" ca="1" si="38"/>
        <v>0</v>
      </c>
      <c r="AP38" s="2">
        <f t="shared" ca="1" si="39"/>
        <v>-1</v>
      </c>
      <c r="AQ38" s="2">
        <f t="shared" ca="1" si="40"/>
        <v>0</v>
      </c>
      <c r="AR38" s="2">
        <f t="shared" ca="1" si="41"/>
        <v>0</v>
      </c>
      <c r="AS38" s="11"/>
      <c r="AT38" s="11"/>
      <c r="AU38" s="11"/>
      <c r="AV38" s="2">
        <f t="shared" ca="1" si="42"/>
        <v>-1</v>
      </c>
      <c r="AW38" s="2">
        <f t="shared" ca="1" si="43"/>
        <v>0</v>
      </c>
      <c r="AX38" s="2">
        <f t="shared" ca="1" si="44"/>
        <v>0</v>
      </c>
      <c r="AY38" s="2">
        <f t="shared" ca="1" si="45"/>
        <v>-1</v>
      </c>
      <c r="AZ38" s="2">
        <f t="shared" ca="1" si="46"/>
        <v>0</v>
      </c>
      <c r="BA38" s="2">
        <f t="shared" ca="1" si="47"/>
        <v>0</v>
      </c>
      <c r="BB38" s="2">
        <f t="shared" ca="1" si="48"/>
        <v>-1</v>
      </c>
      <c r="BC38" s="2">
        <f t="shared" ca="1" si="49"/>
        <v>0</v>
      </c>
      <c r="BD38" s="2">
        <f t="shared" ca="1" si="50"/>
        <v>0</v>
      </c>
      <c r="BF38" s="1">
        <f t="shared" si="76"/>
        <v>1.9996236642641954</v>
      </c>
      <c r="BG38" s="1">
        <f t="shared" si="77"/>
        <v>0</v>
      </c>
      <c r="BH38" s="1">
        <f t="shared" si="78"/>
        <v>0</v>
      </c>
      <c r="BI38" s="1">
        <f t="shared" si="79"/>
        <v>0</v>
      </c>
      <c r="BJ38" s="1" t="str">
        <f t="shared" si="64"/>
        <v/>
      </c>
      <c r="BK38" s="1" t="str">
        <f t="shared" si="55"/>
        <v/>
      </c>
      <c r="BL38" s="1" t="str">
        <f t="shared" si="65"/>
        <v/>
      </c>
      <c r="BM38" s="1" t="str">
        <f t="shared" si="66"/>
        <v/>
      </c>
      <c r="BN38" s="39">
        <f t="shared" si="56"/>
        <v>0.99992275581697887</v>
      </c>
      <c r="BO38" s="39">
        <f t="shared" si="57"/>
        <v>1</v>
      </c>
      <c r="BP38" s="39">
        <f t="shared" si="58"/>
        <v>1</v>
      </c>
      <c r="BQ38" s="39">
        <f t="shared" si="59"/>
        <v>1</v>
      </c>
      <c r="BR38" s="1">
        <f t="shared" si="67"/>
        <v>-7.7244183021130119E-5</v>
      </c>
      <c r="BS38" s="1">
        <f t="shared" si="68"/>
        <v>-7.7244183021130119E-5</v>
      </c>
      <c r="BT38" s="1">
        <f t="shared" si="69"/>
        <v>-7.7244183021130119E-5</v>
      </c>
      <c r="BY38" s="11">
        <f t="shared" si="60"/>
        <v>0.99992275581697887</v>
      </c>
      <c r="BZ38" s="11">
        <f t="shared" si="61"/>
        <v>1</v>
      </c>
      <c r="CA38" s="11">
        <f t="shared" si="62"/>
        <v>1</v>
      </c>
      <c r="CB38" s="11">
        <f t="shared" si="63"/>
        <v>1</v>
      </c>
      <c r="CC38" s="11">
        <f>BY38-SUM(CC$15:CC37)</f>
        <v>2.6385039672338628E-5</v>
      </c>
    </row>
    <row r="39" spans="1:81" ht="13.5" customHeight="1" x14ac:dyDescent="0.25">
      <c r="A39" s="2">
        <v>25</v>
      </c>
      <c r="B39" s="64">
        <f t="shared" si="9"/>
        <v>0.99977435853075225</v>
      </c>
      <c r="C39" s="11">
        <f t="shared" si="10"/>
        <v>0.99999088607823372</v>
      </c>
      <c r="D39" s="11">
        <f t="shared" si="11"/>
        <v>0</v>
      </c>
      <c r="E39" s="11">
        <f t="shared" si="12"/>
        <v>0</v>
      </c>
      <c r="F39" s="11">
        <f t="shared" si="13"/>
        <v>0</v>
      </c>
      <c r="G39" s="11">
        <f t="shared" si="14"/>
        <v>1.6736987654353275E-4</v>
      </c>
      <c r="H39" s="11">
        <f t="shared" si="15"/>
        <v>6.5569857681246901E-6</v>
      </c>
      <c r="I39" s="11">
        <f t="shared" si="16"/>
        <v>0</v>
      </c>
      <c r="J39" s="11">
        <f t="shared" si="17"/>
        <v>0</v>
      </c>
      <c r="K39" s="11">
        <f t="shared" si="70"/>
        <v>0</v>
      </c>
      <c r="L39" s="11">
        <f t="shared" si="19"/>
        <v>5.8271592704217667E-5</v>
      </c>
      <c r="M39" s="11">
        <f t="shared" si="20"/>
        <v>2.5569359981547635E-6</v>
      </c>
      <c r="N39" s="11">
        <f t="shared" si="21"/>
        <v>0</v>
      </c>
      <c r="O39" s="11">
        <f t="shared" si="22"/>
        <v>0</v>
      </c>
      <c r="P39" s="16">
        <f t="shared" si="23"/>
        <v>0</v>
      </c>
      <c r="Q39" s="33" t="e">
        <f t="shared" si="71"/>
        <v>#REF!</v>
      </c>
      <c r="R39" s="33">
        <f t="shared" si="72"/>
        <v>0</v>
      </c>
      <c r="S39" s="33">
        <f t="shared" si="72"/>
        <v>0</v>
      </c>
      <c r="T39" s="33">
        <f t="shared" si="72"/>
        <v>0</v>
      </c>
      <c r="U39" s="11"/>
      <c r="V39" s="11"/>
      <c r="W39" s="11"/>
      <c r="X39" s="2">
        <f t="shared" ca="1" si="24"/>
        <v>-1</v>
      </c>
      <c r="Y39" s="2">
        <f t="shared" ca="1" si="25"/>
        <v>0</v>
      </c>
      <c r="Z39" s="2">
        <f t="shared" ca="1" si="26"/>
        <v>0</v>
      </c>
      <c r="AA39" s="2">
        <f t="shared" ca="1" si="27"/>
        <v>-1</v>
      </c>
      <c r="AB39" s="2">
        <f t="shared" ca="1" si="28"/>
        <v>0</v>
      </c>
      <c r="AC39" s="2">
        <f t="shared" ca="1" si="29"/>
        <v>0</v>
      </c>
      <c r="AD39" s="2">
        <f t="shared" ca="1" si="73"/>
        <v>-1</v>
      </c>
      <c r="AE39" s="2">
        <f t="shared" ca="1" si="74"/>
        <v>0</v>
      </c>
      <c r="AF39" s="2">
        <f t="shared" ca="1" si="75"/>
        <v>0</v>
      </c>
      <c r="AG39" s="11"/>
      <c r="AH39" s="11"/>
      <c r="AI39" s="11"/>
      <c r="AJ39" s="2">
        <f t="shared" ca="1" si="33"/>
        <v>-1</v>
      </c>
      <c r="AK39" s="2">
        <f t="shared" ca="1" si="34"/>
        <v>0</v>
      </c>
      <c r="AL39" s="2">
        <f t="shared" ca="1" si="35"/>
        <v>0</v>
      </c>
      <c r="AM39" s="2">
        <f t="shared" ca="1" si="36"/>
        <v>-1</v>
      </c>
      <c r="AN39" s="2">
        <f t="shared" ca="1" si="37"/>
        <v>0</v>
      </c>
      <c r="AO39" s="2">
        <f t="shared" ca="1" si="38"/>
        <v>0</v>
      </c>
      <c r="AP39" s="2">
        <f t="shared" ca="1" si="39"/>
        <v>-1</v>
      </c>
      <c r="AQ39" s="2">
        <f t="shared" ca="1" si="40"/>
        <v>0</v>
      </c>
      <c r="AR39" s="2">
        <f t="shared" ca="1" si="41"/>
        <v>0</v>
      </c>
      <c r="AS39" s="11"/>
      <c r="AT39" s="11"/>
      <c r="AU39" s="11"/>
      <c r="AV39" s="2">
        <f t="shared" ca="1" si="42"/>
        <v>-1</v>
      </c>
      <c r="AW39" s="2">
        <f t="shared" ca="1" si="43"/>
        <v>0</v>
      </c>
      <c r="AX39" s="2">
        <f t="shared" ca="1" si="44"/>
        <v>0</v>
      </c>
      <c r="AY39" s="2">
        <f t="shared" ca="1" si="45"/>
        <v>-1</v>
      </c>
      <c r="AZ39" s="2">
        <f t="shared" ca="1" si="46"/>
        <v>0</v>
      </c>
      <c r="BA39" s="2">
        <f t="shared" ca="1" si="47"/>
        <v>0</v>
      </c>
      <c r="BB39" s="2">
        <f t="shared" ca="1" si="48"/>
        <v>-1</v>
      </c>
      <c r="BC39" s="2">
        <f t="shared" ca="1" si="49"/>
        <v>0</v>
      </c>
      <c r="BD39" s="2">
        <f t="shared" ca="1" si="50"/>
        <v>0</v>
      </c>
      <c r="BF39" s="1">
        <f t="shared" si="76"/>
        <v>1.9997160869380481</v>
      </c>
      <c r="BG39" s="1">
        <f t="shared" si="77"/>
        <v>0</v>
      </c>
      <c r="BH39" s="1">
        <f t="shared" si="78"/>
        <v>0</v>
      </c>
      <c r="BI39" s="1">
        <f t="shared" si="79"/>
        <v>0</v>
      </c>
      <c r="BJ39" s="1" t="str">
        <f t="shared" si="64"/>
        <v/>
      </c>
      <c r="BK39" s="1" t="str">
        <f t="shared" si="55"/>
        <v/>
      </c>
      <c r="BL39" s="1" t="str">
        <f t="shared" si="65"/>
        <v/>
      </c>
      <c r="BM39" s="1" t="str">
        <f t="shared" si="66"/>
        <v/>
      </c>
      <c r="BN39" s="39">
        <f t="shared" si="56"/>
        <v>0.99994172840729578</v>
      </c>
      <c r="BO39" s="39">
        <f t="shared" ref="BO39:BO80" si="80">1-N39</f>
        <v>1</v>
      </c>
      <c r="BP39" s="39">
        <f t="shared" ref="BP39:BP80" si="81">1-O39</f>
        <v>1</v>
      </c>
      <c r="BQ39" s="39">
        <f t="shared" ref="BQ39:BQ80" si="82">1-P39</f>
        <v>1</v>
      </c>
      <c r="BR39" s="1">
        <f t="shared" si="67"/>
        <v>-5.8271592704217667E-5</v>
      </c>
      <c r="BS39" s="1">
        <f t="shared" si="68"/>
        <v>-5.8271592704217667E-5</v>
      </c>
      <c r="BT39" s="1">
        <f t="shared" si="69"/>
        <v>-5.8271592704217667E-5</v>
      </c>
      <c r="BY39" s="11">
        <f t="shared" si="60"/>
        <v>0.99994172840729578</v>
      </c>
      <c r="BZ39" s="11">
        <f t="shared" si="61"/>
        <v>1</v>
      </c>
      <c r="CA39" s="11">
        <f t="shared" si="62"/>
        <v>1</v>
      </c>
      <c r="CB39" s="11">
        <f t="shared" si="63"/>
        <v>1</v>
      </c>
      <c r="CC39" s="11">
        <f>BY39-SUM(CC$15:CC38)</f>
        <v>1.8972590316912452E-5</v>
      </c>
    </row>
    <row r="40" spans="1:81" ht="13.5" customHeight="1" x14ac:dyDescent="0.25">
      <c r="A40" s="2">
        <v>26</v>
      </c>
      <c r="B40" s="64">
        <f t="shared" si="9"/>
        <v>0.99982788173463799</v>
      </c>
      <c r="C40" s="11">
        <f t="shared" si="10"/>
        <v>0.99999408300113912</v>
      </c>
      <c r="D40" s="11">
        <f t="shared" si="11"/>
        <v>0</v>
      </c>
      <c r="E40" s="11">
        <f t="shared" si="12"/>
        <v>0</v>
      </c>
      <c r="F40" s="11">
        <f t="shared" si="13"/>
        <v>0</v>
      </c>
      <c r="G40" s="11">
        <f t="shared" si="14"/>
        <v>1.27670729937579E-4</v>
      </c>
      <c r="H40" s="11">
        <f t="shared" si="15"/>
        <v>4.2569722578100766E-6</v>
      </c>
      <c r="I40" s="11">
        <f t="shared" si="16"/>
        <v>0</v>
      </c>
      <c r="J40" s="11">
        <f t="shared" si="17"/>
        <v>0</v>
      </c>
      <c r="K40" s="11">
        <f t="shared" si="70"/>
        <v>0</v>
      </c>
      <c r="L40" s="11">
        <f t="shared" si="19"/>
        <v>4.4447535424430029E-5</v>
      </c>
      <c r="M40" s="11">
        <f t="shared" si="20"/>
        <v>1.6600266030675215E-6</v>
      </c>
      <c r="N40" s="11">
        <f t="shared" si="21"/>
        <v>0</v>
      </c>
      <c r="O40" s="11">
        <f t="shared" si="22"/>
        <v>0</v>
      </c>
      <c r="P40" s="16">
        <f t="shared" si="23"/>
        <v>0</v>
      </c>
      <c r="Q40" s="33" t="e">
        <f t="shared" si="71"/>
        <v>#REF!</v>
      </c>
      <c r="R40" s="33">
        <f t="shared" si="72"/>
        <v>0</v>
      </c>
      <c r="S40" s="33">
        <f t="shared" si="72"/>
        <v>0</v>
      </c>
      <c r="T40" s="33">
        <f t="shared" si="72"/>
        <v>0</v>
      </c>
      <c r="U40" s="11"/>
      <c r="V40" s="11"/>
      <c r="W40" s="11"/>
      <c r="X40" s="2">
        <f t="shared" ca="1" si="24"/>
        <v>-1</v>
      </c>
      <c r="Y40" s="2">
        <f t="shared" ca="1" si="25"/>
        <v>0</v>
      </c>
      <c r="Z40" s="2">
        <f t="shared" ca="1" si="26"/>
        <v>0</v>
      </c>
      <c r="AA40" s="2">
        <f t="shared" ca="1" si="27"/>
        <v>-1</v>
      </c>
      <c r="AB40" s="2">
        <f t="shared" ca="1" si="28"/>
        <v>0</v>
      </c>
      <c r="AC40" s="2">
        <f t="shared" ca="1" si="29"/>
        <v>0</v>
      </c>
      <c r="AD40" s="2">
        <f t="shared" ca="1" si="73"/>
        <v>-1</v>
      </c>
      <c r="AE40" s="2">
        <f t="shared" ca="1" si="74"/>
        <v>0</v>
      </c>
      <c r="AF40" s="2">
        <f t="shared" ca="1" si="75"/>
        <v>0</v>
      </c>
      <c r="AG40" s="11"/>
      <c r="AH40" s="11"/>
      <c r="AI40" s="11"/>
      <c r="AJ40" s="2">
        <f t="shared" ca="1" si="33"/>
        <v>-1</v>
      </c>
      <c r="AK40" s="2">
        <f t="shared" ca="1" si="34"/>
        <v>0</v>
      </c>
      <c r="AL40" s="2">
        <f t="shared" ca="1" si="35"/>
        <v>0</v>
      </c>
      <c r="AM40" s="2">
        <f t="shared" ca="1" si="36"/>
        <v>-1</v>
      </c>
      <c r="AN40" s="2">
        <f t="shared" ca="1" si="37"/>
        <v>0</v>
      </c>
      <c r="AO40" s="2">
        <f t="shared" ca="1" si="38"/>
        <v>0</v>
      </c>
      <c r="AP40" s="2">
        <f t="shared" ca="1" si="39"/>
        <v>-1</v>
      </c>
      <c r="AQ40" s="2">
        <f t="shared" ca="1" si="40"/>
        <v>0</v>
      </c>
      <c r="AR40" s="2">
        <f t="shared" ca="1" si="41"/>
        <v>0</v>
      </c>
      <c r="AS40" s="11"/>
      <c r="AT40" s="11"/>
      <c r="AU40" s="11"/>
      <c r="AV40" s="2">
        <f t="shared" ca="1" si="42"/>
        <v>-1</v>
      </c>
      <c r="AW40" s="2">
        <f t="shared" ca="1" si="43"/>
        <v>0</v>
      </c>
      <c r="AX40" s="2">
        <f t="shared" ca="1" si="44"/>
        <v>0</v>
      </c>
      <c r="AY40" s="2">
        <f t="shared" ca="1" si="45"/>
        <v>-1</v>
      </c>
      <c r="AZ40" s="2">
        <f t="shared" ca="1" si="46"/>
        <v>0</v>
      </c>
      <c r="BA40" s="2">
        <f t="shared" ca="1" si="47"/>
        <v>0</v>
      </c>
      <c r="BB40" s="2">
        <f t="shared" ca="1" si="48"/>
        <v>-1</v>
      </c>
      <c r="BC40" s="2">
        <f t="shared" ca="1" si="49"/>
        <v>0</v>
      </c>
      <c r="BD40" s="2">
        <f t="shared" ca="1" si="50"/>
        <v>0</v>
      </c>
      <c r="BF40" s="1">
        <f t="shared" si="76"/>
        <v>1.9997834341992136</v>
      </c>
      <c r="BG40" s="1">
        <f t="shared" si="77"/>
        <v>0</v>
      </c>
      <c r="BH40" s="1">
        <f t="shared" si="78"/>
        <v>0</v>
      </c>
      <c r="BI40" s="1">
        <f t="shared" si="79"/>
        <v>0</v>
      </c>
      <c r="BJ40" s="1" t="str">
        <f t="shared" si="64"/>
        <v/>
      </c>
      <c r="BK40" s="1" t="str">
        <f t="shared" si="55"/>
        <v/>
      </c>
      <c r="BL40" s="1" t="str">
        <f t="shared" si="65"/>
        <v/>
      </c>
      <c r="BM40" s="1" t="str">
        <f t="shared" si="66"/>
        <v/>
      </c>
      <c r="BN40" s="39">
        <f t="shared" si="56"/>
        <v>0.99995555246457557</v>
      </c>
      <c r="BO40" s="39">
        <f t="shared" si="80"/>
        <v>1</v>
      </c>
      <c r="BP40" s="39">
        <f t="shared" si="81"/>
        <v>1</v>
      </c>
      <c r="BQ40" s="39">
        <f t="shared" si="82"/>
        <v>1</v>
      </c>
      <c r="BR40" s="1">
        <f t="shared" si="67"/>
        <v>-4.4447535424430029E-5</v>
      </c>
      <c r="BS40" s="1">
        <f t="shared" si="68"/>
        <v>-4.4447535424430029E-5</v>
      </c>
      <c r="BT40" s="1">
        <f t="shared" si="69"/>
        <v>-4.4447535424430029E-5</v>
      </c>
      <c r="BY40" s="11">
        <f t="shared" si="60"/>
        <v>0.99995555246457557</v>
      </c>
      <c r="BZ40" s="11">
        <f t="shared" si="61"/>
        <v>1</v>
      </c>
      <c r="CA40" s="11">
        <f t="shared" si="62"/>
        <v>1</v>
      </c>
      <c r="CB40" s="11">
        <f t="shared" si="63"/>
        <v>1</v>
      </c>
      <c r="CC40" s="11">
        <f>BY40-SUM(CC$15:CC39)</f>
        <v>1.3824057279787638E-5</v>
      </c>
    </row>
    <row r="41" spans="1:81" ht="13.5" customHeight="1" x14ac:dyDescent="0.25">
      <c r="A41" s="2">
        <v>27</v>
      </c>
      <c r="B41" s="64">
        <f t="shared" si="9"/>
        <v>0.99986736190205427</v>
      </c>
      <c r="C41" s="11">
        <f t="shared" si="10"/>
        <v>0.99999609538412426</v>
      </c>
      <c r="D41" s="11">
        <f t="shared" si="11"/>
        <v>0</v>
      </c>
      <c r="E41" s="11">
        <f t="shared" si="12"/>
        <v>0</v>
      </c>
      <c r="F41" s="11">
        <f t="shared" si="13"/>
        <v>0</v>
      </c>
      <c r="G41" s="11">
        <f t="shared" si="14"/>
        <v>9.8386858701116076E-5</v>
      </c>
      <c r="H41" s="11">
        <f t="shared" si="15"/>
        <v>2.809169181161586E-6</v>
      </c>
      <c r="I41" s="11">
        <f t="shared" si="16"/>
        <v>0</v>
      </c>
      <c r="J41" s="11">
        <f t="shared" si="17"/>
        <v>0</v>
      </c>
      <c r="K41" s="11">
        <f t="shared" si="70"/>
        <v>0</v>
      </c>
      <c r="L41" s="11">
        <f t="shared" si="19"/>
        <v>3.4251239244609266E-5</v>
      </c>
      <c r="M41" s="11">
        <f t="shared" si="20"/>
        <v>1.0954466945767294E-6</v>
      </c>
      <c r="N41" s="11">
        <f t="shared" si="21"/>
        <v>0</v>
      </c>
      <c r="O41" s="11">
        <f t="shared" si="22"/>
        <v>0</v>
      </c>
      <c r="P41" s="16">
        <f t="shared" si="23"/>
        <v>0</v>
      </c>
      <c r="Q41" s="33" t="e">
        <f t="shared" si="71"/>
        <v>#REF!</v>
      </c>
      <c r="R41" s="33">
        <f t="shared" si="72"/>
        <v>0</v>
      </c>
      <c r="S41" s="33">
        <f t="shared" si="72"/>
        <v>0</v>
      </c>
      <c r="T41" s="33">
        <f t="shared" si="72"/>
        <v>0</v>
      </c>
      <c r="U41" s="11"/>
      <c r="V41" s="11"/>
      <c r="W41" s="11"/>
      <c r="X41" s="2">
        <f t="shared" ca="1" si="24"/>
        <v>-1</v>
      </c>
      <c r="Y41" s="2">
        <f t="shared" ca="1" si="25"/>
        <v>0</v>
      </c>
      <c r="Z41" s="2">
        <f t="shared" ca="1" si="26"/>
        <v>0</v>
      </c>
      <c r="AA41" s="2">
        <f t="shared" ca="1" si="27"/>
        <v>-1</v>
      </c>
      <c r="AB41" s="2">
        <f t="shared" ca="1" si="28"/>
        <v>0</v>
      </c>
      <c r="AC41" s="2">
        <f t="shared" ca="1" si="29"/>
        <v>0</v>
      </c>
      <c r="AD41" s="2">
        <f t="shared" ca="1" si="73"/>
        <v>-1</v>
      </c>
      <c r="AE41" s="2">
        <f t="shared" ca="1" si="74"/>
        <v>0</v>
      </c>
      <c r="AF41" s="2">
        <f t="shared" ca="1" si="75"/>
        <v>0</v>
      </c>
      <c r="AG41" s="11"/>
      <c r="AH41" s="11"/>
      <c r="AI41" s="11"/>
      <c r="AJ41" s="2">
        <f t="shared" ca="1" si="33"/>
        <v>-1</v>
      </c>
      <c r="AK41" s="2">
        <f t="shared" ca="1" si="34"/>
        <v>0</v>
      </c>
      <c r="AL41" s="2">
        <f t="shared" ca="1" si="35"/>
        <v>0</v>
      </c>
      <c r="AM41" s="2">
        <f t="shared" ca="1" si="36"/>
        <v>-1</v>
      </c>
      <c r="AN41" s="2">
        <f t="shared" ca="1" si="37"/>
        <v>0</v>
      </c>
      <c r="AO41" s="2">
        <f t="shared" ca="1" si="38"/>
        <v>0</v>
      </c>
      <c r="AP41" s="2">
        <f t="shared" ca="1" si="39"/>
        <v>-1</v>
      </c>
      <c r="AQ41" s="2">
        <f t="shared" ca="1" si="40"/>
        <v>0</v>
      </c>
      <c r="AR41" s="2">
        <f t="shared" ca="1" si="41"/>
        <v>0</v>
      </c>
      <c r="AS41" s="11"/>
      <c r="AT41" s="11"/>
      <c r="AU41" s="11"/>
      <c r="AV41" s="2">
        <f t="shared" ca="1" si="42"/>
        <v>-1</v>
      </c>
      <c r="AW41" s="2">
        <f t="shared" ca="1" si="43"/>
        <v>0</v>
      </c>
      <c r="AX41" s="2">
        <f t="shared" ca="1" si="44"/>
        <v>0</v>
      </c>
      <c r="AY41" s="2">
        <f t="shared" ca="1" si="45"/>
        <v>-1</v>
      </c>
      <c r="AZ41" s="2">
        <f t="shared" ca="1" si="46"/>
        <v>0</v>
      </c>
      <c r="BA41" s="2">
        <f t="shared" ca="1" si="47"/>
        <v>0</v>
      </c>
      <c r="BB41" s="2">
        <f t="shared" ca="1" si="48"/>
        <v>-1</v>
      </c>
      <c r="BC41" s="2">
        <f t="shared" ca="1" si="49"/>
        <v>0</v>
      </c>
      <c r="BD41" s="2">
        <f t="shared" ca="1" si="50"/>
        <v>0</v>
      </c>
      <c r="BF41" s="1">
        <f t="shared" si="76"/>
        <v>1.9998331106628098</v>
      </c>
      <c r="BG41" s="1">
        <f t="shared" si="77"/>
        <v>0</v>
      </c>
      <c r="BH41" s="1">
        <f t="shared" si="78"/>
        <v>0</v>
      </c>
      <c r="BI41" s="1">
        <f t="shared" si="79"/>
        <v>0</v>
      </c>
      <c r="BJ41" s="1" t="str">
        <f t="shared" si="64"/>
        <v/>
      </c>
      <c r="BK41" s="1" t="str">
        <f t="shared" si="55"/>
        <v/>
      </c>
      <c r="BL41" s="1" t="str">
        <f t="shared" si="65"/>
        <v/>
      </c>
      <c r="BM41" s="1" t="str">
        <f t="shared" si="66"/>
        <v/>
      </c>
      <c r="BN41" s="39">
        <f t="shared" si="56"/>
        <v>0.99996574876075539</v>
      </c>
      <c r="BO41" s="39">
        <f t="shared" si="80"/>
        <v>1</v>
      </c>
      <c r="BP41" s="39">
        <f t="shared" si="81"/>
        <v>1</v>
      </c>
      <c r="BQ41" s="39">
        <f t="shared" si="82"/>
        <v>1</v>
      </c>
      <c r="BR41" s="1">
        <f t="shared" si="67"/>
        <v>-3.4251239244609266E-5</v>
      </c>
      <c r="BS41" s="1">
        <f t="shared" si="68"/>
        <v>-3.4251239244609266E-5</v>
      </c>
      <c r="BT41" s="1">
        <f t="shared" si="69"/>
        <v>-3.4251239244609266E-5</v>
      </c>
      <c r="BY41" s="11">
        <f t="shared" si="60"/>
        <v>0.99996574876075539</v>
      </c>
      <c r="BZ41" s="11">
        <f t="shared" si="61"/>
        <v>1</v>
      </c>
      <c r="CA41" s="11">
        <f t="shared" si="62"/>
        <v>1</v>
      </c>
      <c r="CB41" s="11">
        <f t="shared" si="63"/>
        <v>1</v>
      </c>
      <c r="CC41" s="11">
        <f>BY41-SUM(CC$15:CC40)</f>
        <v>1.0196296179820763E-5</v>
      </c>
    </row>
    <row r="42" spans="1:81" ht="13.5" customHeight="1" x14ac:dyDescent="0.25">
      <c r="A42" s="2">
        <v>28</v>
      </c>
      <c r="B42" s="64">
        <f t="shared" si="9"/>
        <v>0.99989681378963036</v>
      </c>
      <c r="C42" s="11">
        <f t="shared" si="10"/>
        <v>0.99999738410193462</v>
      </c>
      <c r="D42" s="11">
        <f t="shared" si="11"/>
        <v>0</v>
      </c>
      <c r="E42" s="11">
        <f t="shared" si="12"/>
        <v>0</v>
      </c>
      <c r="F42" s="11">
        <f t="shared" si="13"/>
        <v>0</v>
      </c>
      <c r="G42" s="11">
        <f t="shared" si="14"/>
        <v>7.6540937155034072E-5</v>
      </c>
      <c r="H42" s="11">
        <f t="shared" si="15"/>
        <v>1.8820040478262356E-6</v>
      </c>
      <c r="I42" s="11">
        <f t="shared" si="16"/>
        <v>0</v>
      </c>
      <c r="J42" s="11">
        <f t="shared" si="17"/>
        <v>0</v>
      </c>
      <c r="K42" s="11">
        <f t="shared" si="70"/>
        <v>0</v>
      </c>
      <c r="L42" s="11">
        <f t="shared" si="19"/>
        <v>2.6645273214609411E-5</v>
      </c>
      <c r="M42" s="11">
        <f t="shared" si="20"/>
        <v>7.3389401755719064E-7</v>
      </c>
      <c r="N42" s="11">
        <f t="shared" si="21"/>
        <v>0</v>
      </c>
      <c r="O42" s="11">
        <f t="shared" si="22"/>
        <v>0</v>
      </c>
      <c r="P42" s="16">
        <f t="shared" si="23"/>
        <v>0</v>
      </c>
      <c r="Q42" s="33" t="e">
        <f t="shared" si="71"/>
        <v>#REF!</v>
      </c>
      <c r="R42" s="33">
        <f t="shared" si="72"/>
        <v>0</v>
      </c>
      <c r="S42" s="33">
        <f t="shared" si="72"/>
        <v>0</v>
      </c>
      <c r="T42" s="33">
        <f t="shared" si="72"/>
        <v>0</v>
      </c>
      <c r="U42" s="11"/>
      <c r="V42" s="11"/>
      <c r="W42" s="11"/>
      <c r="X42" s="2">
        <f t="shared" ca="1" si="24"/>
        <v>-1</v>
      </c>
      <c r="Y42" s="2">
        <f t="shared" ca="1" si="25"/>
        <v>0</v>
      </c>
      <c r="Z42" s="2">
        <f t="shared" ca="1" si="26"/>
        <v>0</v>
      </c>
      <c r="AA42" s="2">
        <f t="shared" ca="1" si="27"/>
        <v>-1</v>
      </c>
      <c r="AB42" s="2">
        <f t="shared" ca="1" si="28"/>
        <v>0</v>
      </c>
      <c r="AC42" s="2">
        <f t="shared" ca="1" si="29"/>
        <v>0</v>
      </c>
      <c r="AD42" s="2">
        <f t="shared" ca="1" si="73"/>
        <v>-1</v>
      </c>
      <c r="AE42" s="2">
        <f t="shared" ca="1" si="74"/>
        <v>0</v>
      </c>
      <c r="AF42" s="2">
        <f t="shared" ca="1" si="75"/>
        <v>0</v>
      </c>
      <c r="AG42" s="11"/>
      <c r="AH42" s="11"/>
      <c r="AI42" s="11"/>
      <c r="AJ42" s="2">
        <f t="shared" ca="1" si="33"/>
        <v>-1</v>
      </c>
      <c r="AK42" s="2">
        <f t="shared" ca="1" si="34"/>
        <v>0</v>
      </c>
      <c r="AL42" s="2">
        <f t="shared" ca="1" si="35"/>
        <v>0</v>
      </c>
      <c r="AM42" s="2">
        <f t="shared" ca="1" si="36"/>
        <v>-1</v>
      </c>
      <c r="AN42" s="2">
        <f t="shared" ca="1" si="37"/>
        <v>0</v>
      </c>
      <c r="AO42" s="2">
        <f t="shared" ca="1" si="38"/>
        <v>0</v>
      </c>
      <c r="AP42" s="2">
        <f t="shared" ca="1" si="39"/>
        <v>-1</v>
      </c>
      <c r="AQ42" s="2">
        <f t="shared" ca="1" si="40"/>
        <v>0</v>
      </c>
      <c r="AR42" s="2">
        <f t="shared" ca="1" si="41"/>
        <v>0</v>
      </c>
      <c r="AS42" s="11"/>
      <c r="AT42" s="11"/>
      <c r="AU42" s="11"/>
      <c r="AV42" s="2">
        <f t="shared" ca="1" si="42"/>
        <v>-1</v>
      </c>
      <c r="AW42" s="2">
        <f t="shared" ca="1" si="43"/>
        <v>0</v>
      </c>
      <c r="AX42" s="2">
        <f t="shared" ca="1" si="44"/>
        <v>0</v>
      </c>
      <c r="AY42" s="2">
        <f t="shared" ca="1" si="45"/>
        <v>-1</v>
      </c>
      <c r="AZ42" s="2">
        <f t="shared" ca="1" si="46"/>
        <v>0</v>
      </c>
      <c r="BA42" s="2">
        <f t="shared" ca="1" si="47"/>
        <v>0</v>
      </c>
      <c r="BB42" s="2">
        <f t="shared" ca="1" si="48"/>
        <v>-1</v>
      </c>
      <c r="BC42" s="2">
        <f t="shared" ca="1" si="49"/>
        <v>0</v>
      </c>
      <c r="BD42" s="2">
        <f t="shared" ca="1" si="50"/>
        <v>0</v>
      </c>
      <c r="BF42" s="1">
        <f t="shared" si="76"/>
        <v>1.9998701685164157</v>
      </c>
      <c r="BG42" s="1">
        <f t="shared" si="77"/>
        <v>0</v>
      </c>
      <c r="BH42" s="1">
        <f t="shared" si="78"/>
        <v>0</v>
      </c>
      <c r="BI42" s="1">
        <f t="shared" si="79"/>
        <v>0</v>
      </c>
      <c r="BJ42" s="1" t="str">
        <f t="shared" si="64"/>
        <v/>
      </c>
      <c r="BK42" s="1" t="str">
        <f t="shared" si="55"/>
        <v/>
      </c>
      <c r="BL42" s="1" t="str">
        <f t="shared" si="65"/>
        <v/>
      </c>
      <c r="BM42" s="1" t="str">
        <f t="shared" si="66"/>
        <v/>
      </c>
      <c r="BN42" s="39">
        <f t="shared" si="56"/>
        <v>0.99997335472678539</v>
      </c>
      <c r="BO42" s="39">
        <f t="shared" si="80"/>
        <v>1</v>
      </c>
      <c r="BP42" s="39">
        <f t="shared" si="81"/>
        <v>1</v>
      </c>
      <c r="BQ42" s="39">
        <f t="shared" si="82"/>
        <v>1</v>
      </c>
      <c r="BR42" s="1">
        <f t="shared" si="67"/>
        <v>-2.6645273214609411E-5</v>
      </c>
      <c r="BS42" s="1">
        <f t="shared" si="68"/>
        <v>-2.6645273214609411E-5</v>
      </c>
      <c r="BT42" s="1">
        <f t="shared" si="69"/>
        <v>-2.6645273214609411E-5</v>
      </c>
      <c r="BY42" s="11">
        <f t="shared" si="60"/>
        <v>0.99997335472678539</v>
      </c>
      <c r="BZ42" s="11">
        <f t="shared" si="61"/>
        <v>1</v>
      </c>
      <c r="CA42" s="11">
        <f t="shared" si="62"/>
        <v>1</v>
      </c>
      <c r="CB42" s="11">
        <f t="shared" si="63"/>
        <v>1</v>
      </c>
      <c r="CC42" s="11">
        <f>BY42-SUM(CC$15:CC41)</f>
        <v>7.6059660299998555E-6</v>
      </c>
    </row>
    <row r="43" spans="1:81" ht="13.5" customHeight="1" x14ac:dyDescent="0.25">
      <c r="A43" s="2">
        <v>29</v>
      </c>
      <c r="B43" s="64">
        <f t="shared" si="9"/>
        <v>0.99991901597891897</v>
      </c>
      <c r="C43" s="11">
        <f t="shared" si="10"/>
        <v>0.99999822266951832</v>
      </c>
      <c r="D43" s="11">
        <f t="shared" si="11"/>
        <v>0</v>
      </c>
      <c r="E43" s="11">
        <f t="shared" si="12"/>
        <v>0</v>
      </c>
      <c r="F43" s="11">
        <f t="shared" si="13"/>
        <v>0</v>
      </c>
      <c r="G43" s="11">
        <f t="shared" si="14"/>
        <v>6.007225564874652E-5</v>
      </c>
      <c r="H43" s="11">
        <f t="shared" si="15"/>
        <v>1.2786981236079242E-6</v>
      </c>
      <c r="I43" s="11">
        <f t="shared" si="16"/>
        <v>0</v>
      </c>
      <c r="J43" s="11">
        <f t="shared" si="17"/>
        <v>0</v>
      </c>
      <c r="K43" s="11">
        <f t="shared" si="70"/>
        <v>0</v>
      </c>
      <c r="L43" s="11">
        <f t="shared" si="19"/>
        <v>2.0911765432285456E-5</v>
      </c>
      <c r="M43" s="11">
        <f t="shared" si="20"/>
        <v>4.9863235807023898E-7</v>
      </c>
      <c r="N43" s="11">
        <f t="shared" si="21"/>
        <v>0</v>
      </c>
      <c r="O43" s="11">
        <f t="shared" si="22"/>
        <v>0</v>
      </c>
      <c r="P43" s="16">
        <f t="shared" si="23"/>
        <v>0</v>
      </c>
      <c r="Q43" s="33" t="e">
        <f t="shared" si="71"/>
        <v>#REF!</v>
      </c>
      <c r="R43" s="33">
        <f t="shared" si="72"/>
        <v>0</v>
      </c>
      <c r="S43" s="33">
        <f t="shared" si="72"/>
        <v>0</v>
      </c>
      <c r="T43" s="33">
        <f t="shared" si="72"/>
        <v>0</v>
      </c>
      <c r="U43" s="11"/>
      <c r="V43" s="11"/>
      <c r="W43" s="11"/>
      <c r="X43" s="2">
        <f t="shared" ca="1" si="24"/>
        <v>-1</v>
      </c>
      <c r="Y43" s="2">
        <f t="shared" ca="1" si="25"/>
        <v>0</v>
      </c>
      <c r="Z43" s="2">
        <f t="shared" ca="1" si="26"/>
        <v>0</v>
      </c>
      <c r="AA43" s="2">
        <f t="shared" ca="1" si="27"/>
        <v>-1</v>
      </c>
      <c r="AB43" s="2">
        <f t="shared" ca="1" si="28"/>
        <v>0</v>
      </c>
      <c r="AC43" s="2">
        <f t="shared" ca="1" si="29"/>
        <v>0</v>
      </c>
      <c r="AD43" s="2">
        <f t="shared" ca="1" si="73"/>
        <v>-1</v>
      </c>
      <c r="AE43" s="2">
        <f t="shared" ca="1" si="74"/>
        <v>0</v>
      </c>
      <c r="AF43" s="2">
        <f t="shared" ca="1" si="75"/>
        <v>0</v>
      </c>
      <c r="AG43" s="11"/>
      <c r="AH43" s="11"/>
      <c r="AI43" s="11"/>
      <c r="AJ43" s="2">
        <f t="shared" ca="1" si="33"/>
        <v>-1</v>
      </c>
      <c r="AK43" s="2">
        <f t="shared" ca="1" si="34"/>
        <v>0</v>
      </c>
      <c r="AL43" s="2">
        <f t="shared" ca="1" si="35"/>
        <v>0</v>
      </c>
      <c r="AM43" s="2">
        <f t="shared" ca="1" si="36"/>
        <v>-1</v>
      </c>
      <c r="AN43" s="2">
        <f t="shared" ca="1" si="37"/>
        <v>0</v>
      </c>
      <c r="AO43" s="2">
        <f t="shared" ca="1" si="38"/>
        <v>0</v>
      </c>
      <c r="AP43" s="2">
        <f t="shared" ca="1" si="39"/>
        <v>-1</v>
      </c>
      <c r="AQ43" s="2">
        <f t="shared" ca="1" si="40"/>
        <v>0</v>
      </c>
      <c r="AR43" s="2">
        <f t="shared" ca="1" si="41"/>
        <v>0</v>
      </c>
      <c r="AS43" s="11"/>
      <c r="AT43" s="11"/>
      <c r="AU43" s="11"/>
      <c r="AV43" s="2">
        <f t="shared" ca="1" si="42"/>
        <v>-1</v>
      </c>
      <c r="AW43" s="2">
        <f t="shared" ca="1" si="43"/>
        <v>0</v>
      </c>
      <c r="AX43" s="2">
        <f t="shared" ca="1" si="44"/>
        <v>0</v>
      </c>
      <c r="AY43" s="2">
        <f t="shared" ca="1" si="45"/>
        <v>-1</v>
      </c>
      <c r="AZ43" s="2">
        <f t="shared" ca="1" si="46"/>
        <v>0</v>
      </c>
      <c r="BA43" s="2">
        <f t="shared" ca="1" si="47"/>
        <v>0</v>
      </c>
      <c r="BB43" s="2">
        <f t="shared" ca="1" si="48"/>
        <v>-1</v>
      </c>
      <c r="BC43" s="2">
        <f t="shared" ca="1" si="49"/>
        <v>0</v>
      </c>
      <c r="BD43" s="2">
        <f t="shared" ca="1" si="50"/>
        <v>0</v>
      </c>
      <c r="BF43" s="1">
        <f t="shared" si="76"/>
        <v>1.9998981042134867</v>
      </c>
      <c r="BG43" s="1">
        <f t="shared" si="77"/>
        <v>0</v>
      </c>
      <c r="BH43" s="1">
        <f t="shared" si="78"/>
        <v>0</v>
      </c>
      <c r="BI43" s="1">
        <f t="shared" si="79"/>
        <v>0</v>
      </c>
      <c r="BJ43" s="1" t="str">
        <f t="shared" si="64"/>
        <v/>
      </c>
      <c r="BK43" s="1" t="str">
        <f t="shared" si="55"/>
        <v/>
      </c>
      <c r="BL43" s="1" t="str">
        <f t="shared" si="65"/>
        <v/>
      </c>
      <c r="BM43" s="1" t="str">
        <f t="shared" si="66"/>
        <v/>
      </c>
      <c r="BN43" s="39">
        <f t="shared" si="56"/>
        <v>0.99997908823456771</v>
      </c>
      <c r="BO43" s="39">
        <f t="shared" si="80"/>
        <v>1</v>
      </c>
      <c r="BP43" s="39">
        <f t="shared" si="81"/>
        <v>1</v>
      </c>
      <c r="BQ43" s="39">
        <f t="shared" si="82"/>
        <v>1</v>
      </c>
      <c r="BR43" s="1">
        <f t="shared" si="67"/>
        <v>-2.0911765432285456E-5</v>
      </c>
      <c r="BS43" s="1">
        <f t="shared" si="68"/>
        <v>-2.0911765432285456E-5</v>
      </c>
      <c r="BT43" s="1">
        <f t="shared" si="69"/>
        <v>-2.0911765432285456E-5</v>
      </c>
      <c r="BY43" s="11">
        <f t="shared" si="60"/>
        <v>0.99997908823456771</v>
      </c>
      <c r="BZ43" s="11">
        <f t="shared" si="61"/>
        <v>1</v>
      </c>
      <c r="CA43" s="11">
        <f t="shared" si="62"/>
        <v>1</v>
      </c>
      <c r="CB43" s="11">
        <f t="shared" si="63"/>
        <v>1</v>
      </c>
      <c r="CC43" s="11">
        <f>BY43-SUM(CC$15:CC42)</f>
        <v>5.7335077823239544E-6</v>
      </c>
    </row>
    <row r="44" spans="1:81" ht="13.5" customHeight="1" x14ac:dyDescent="0.25">
      <c r="A44" s="2">
        <v>30</v>
      </c>
      <c r="B44" s="64">
        <f t="shared" si="9"/>
        <v>0.99993591703624363</v>
      </c>
      <c r="C44" s="11">
        <f t="shared" si="10"/>
        <v>0.99999877649294167</v>
      </c>
      <c r="D44" s="11">
        <f t="shared" si="11"/>
        <v>0</v>
      </c>
      <c r="E44" s="11">
        <f>IF(E$7=1,EXP(-$E$11+$E$12*LN($A44))/(1+EXP(-$E$11+$E$12*LN($A44))),0)</f>
        <v>0</v>
      </c>
      <c r="F44" s="11">
        <f t="shared" si="13"/>
        <v>0</v>
      </c>
      <c r="G44" s="11">
        <f t="shared" si="14"/>
        <v>4.7535611738536154E-5</v>
      </c>
      <c r="H44" s="11">
        <f t="shared" si="15"/>
        <v>8.8025071243169606E-7</v>
      </c>
      <c r="I44" s="11">
        <f t="shared" si="16"/>
        <v>0</v>
      </c>
      <c r="J44" s="11">
        <f t="shared" si="17"/>
        <v>0</v>
      </c>
      <c r="K44" s="11">
        <f t="shared" si="70"/>
        <v>0</v>
      </c>
      <c r="L44" s="11">
        <f t="shared" si="19"/>
        <v>1.6547352017837191E-5</v>
      </c>
      <c r="M44" s="11">
        <f t="shared" si="20"/>
        <v>3.4325634590270937E-7</v>
      </c>
      <c r="N44" s="11">
        <f t="shared" si="21"/>
        <v>0</v>
      </c>
      <c r="O44" s="11">
        <f t="shared" si="22"/>
        <v>0</v>
      </c>
      <c r="P44" s="16">
        <f t="shared" si="23"/>
        <v>0</v>
      </c>
      <c r="Q44" s="33" t="e">
        <f t="shared" si="71"/>
        <v>#REF!</v>
      </c>
      <c r="R44" s="33">
        <f t="shared" si="72"/>
        <v>0</v>
      </c>
      <c r="S44" s="33">
        <f t="shared" si="72"/>
        <v>0</v>
      </c>
      <c r="T44" s="33">
        <f t="shared" si="72"/>
        <v>0</v>
      </c>
      <c r="U44" s="11"/>
      <c r="V44" s="11"/>
      <c r="W44" s="11"/>
      <c r="X44" s="2">
        <f t="shared" ca="1" si="24"/>
        <v>-1</v>
      </c>
      <c r="Y44" s="2">
        <f t="shared" ca="1" si="25"/>
        <v>0</v>
      </c>
      <c r="Z44" s="2">
        <f t="shared" ca="1" si="26"/>
        <v>0</v>
      </c>
      <c r="AA44" s="2">
        <f t="shared" ca="1" si="27"/>
        <v>-1</v>
      </c>
      <c r="AB44" s="2">
        <f t="shared" ca="1" si="28"/>
        <v>0</v>
      </c>
      <c r="AC44" s="2">
        <f t="shared" ca="1" si="29"/>
        <v>0</v>
      </c>
      <c r="AD44" s="2">
        <f t="shared" ca="1" si="73"/>
        <v>-1</v>
      </c>
      <c r="AE44" s="2">
        <f t="shared" ca="1" si="74"/>
        <v>0</v>
      </c>
      <c r="AF44" s="2">
        <f t="shared" ca="1" si="75"/>
        <v>0</v>
      </c>
      <c r="AG44" s="11"/>
      <c r="AH44" s="11"/>
      <c r="AI44" s="11"/>
      <c r="AJ44" s="2">
        <f t="shared" ca="1" si="33"/>
        <v>-1</v>
      </c>
      <c r="AK44" s="2">
        <f t="shared" ca="1" si="34"/>
        <v>0</v>
      </c>
      <c r="AL44" s="2">
        <f t="shared" ca="1" si="35"/>
        <v>0</v>
      </c>
      <c r="AM44" s="2">
        <f t="shared" ca="1" si="36"/>
        <v>-1</v>
      </c>
      <c r="AN44" s="2">
        <f t="shared" ca="1" si="37"/>
        <v>0</v>
      </c>
      <c r="AO44" s="2">
        <f t="shared" ca="1" si="38"/>
        <v>0</v>
      </c>
      <c r="AP44" s="2">
        <f t="shared" ca="1" si="39"/>
        <v>-1</v>
      </c>
      <c r="AQ44" s="2">
        <f t="shared" ca="1" si="40"/>
        <v>0</v>
      </c>
      <c r="AR44" s="2">
        <f t="shared" ca="1" si="41"/>
        <v>0</v>
      </c>
      <c r="AS44" s="11"/>
      <c r="AT44" s="11"/>
      <c r="AU44" s="11"/>
      <c r="AV44" s="2">
        <f t="shared" ca="1" si="42"/>
        <v>-1</v>
      </c>
      <c r="AW44" s="2">
        <f t="shared" ca="1" si="43"/>
        <v>0</v>
      </c>
      <c r="AX44" s="2">
        <f t="shared" ca="1" si="44"/>
        <v>0</v>
      </c>
      <c r="AY44" s="2">
        <f t="shared" ca="1" si="45"/>
        <v>-1</v>
      </c>
      <c r="AZ44" s="2">
        <f t="shared" ca="1" si="46"/>
        <v>0</v>
      </c>
      <c r="BA44" s="2">
        <f t="shared" ca="1" si="47"/>
        <v>0</v>
      </c>
      <c r="BB44" s="2">
        <f t="shared" ca="1" si="48"/>
        <v>-1</v>
      </c>
      <c r="BC44" s="2">
        <f t="shared" ca="1" si="49"/>
        <v>0</v>
      </c>
      <c r="BD44" s="2">
        <f t="shared" ca="1" si="50"/>
        <v>0</v>
      </c>
      <c r="BF44" s="1">
        <f t="shared" si="76"/>
        <v>1.9999193696842257</v>
      </c>
      <c r="BG44" s="1">
        <f t="shared" si="77"/>
        <v>0</v>
      </c>
      <c r="BH44" s="1">
        <f t="shared" si="78"/>
        <v>0</v>
      </c>
      <c r="BI44" s="1">
        <f t="shared" si="79"/>
        <v>0</v>
      </c>
      <c r="BJ44" s="1" t="str">
        <f t="shared" si="64"/>
        <v/>
      </c>
      <c r="BK44" s="1" t="str">
        <f t="shared" si="55"/>
        <v/>
      </c>
      <c r="BL44" s="1" t="str">
        <f t="shared" si="65"/>
        <v/>
      </c>
      <c r="BM44" s="1" t="str">
        <f t="shared" si="66"/>
        <v/>
      </c>
      <c r="BN44" s="39">
        <f t="shared" si="56"/>
        <v>0.99998345264798216</v>
      </c>
      <c r="BO44" s="39">
        <f t="shared" si="80"/>
        <v>1</v>
      </c>
      <c r="BP44" s="39">
        <f t="shared" si="81"/>
        <v>1</v>
      </c>
      <c r="BQ44" s="39">
        <f t="shared" si="82"/>
        <v>1</v>
      </c>
      <c r="BR44" s="1">
        <f t="shared" si="67"/>
        <v>-1.6547352017837191E-5</v>
      </c>
      <c r="BS44" s="1">
        <f t="shared" si="68"/>
        <v>-1.6547352017837191E-5</v>
      </c>
      <c r="BT44" s="1">
        <f t="shared" si="69"/>
        <v>-1.6547352017837191E-5</v>
      </c>
      <c r="BY44" s="11">
        <f t="shared" si="60"/>
        <v>0.99998345264798216</v>
      </c>
      <c r="BZ44" s="11">
        <f t="shared" si="61"/>
        <v>1</v>
      </c>
      <c r="CA44" s="11">
        <f t="shared" si="62"/>
        <v>1</v>
      </c>
      <c r="CB44" s="11">
        <f t="shared" si="63"/>
        <v>1</v>
      </c>
      <c r="CC44" s="11">
        <f>BY44-SUM(CC$15:CC43)</f>
        <v>4.3644134144482649E-6</v>
      </c>
    </row>
    <row r="45" spans="1:81" ht="13.5" customHeight="1" x14ac:dyDescent="0.25">
      <c r="A45" s="2">
        <v>31</v>
      </c>
      <c r="B45" s="64">
        <f t="shared" si="9"/>
        <v>0.99994890034171369</v>
      </c>
      <c r="C45" s="11">
        <f t="shared" si="10"/>
        <v>0.99999914736639861</v>
      </c>
      <c r="D45" s="11">
        <f t="shared" si="11"/>
        <v>0</v>
      </c>
      <c r="E45" s="11">
        <f t="shared" si="12"/>
        <v>0</v>
      </c>
      <c r="F45" s="11">
        <f t="shared" si="13"/>
        <v>0</v>
      </c>
      <c r="G45" s="11">
        <f t="shared" si="14"/>
        <v>3.790495192135257E-5</v>
      </c>
      <c r="H45" s="11">
        <f t="shared" si="15"/>
        <v>6.1342630441885149E-7</v>
      </c>
      <c r="I45" s="11">
        <f t="shared" si="16"/>
        <v>0</v>
      </c>
      <c r="J45" s="11">
        <f t="shared" si="17"/>
        <v>0</v>
      </c>
      <c r="K45" s="11">
        <f t="shared" si="70"/>
        <v>0</v>
      </c>
      <c r="L45" s="11">
        <f t="shared" si="19"/>
        <v>1.3194706364960673E-5</v>
      </c>
      <c r="M45" s="11">
        <f t="shared" si="20"/>
        <v>2.3920729697035625E-7</v>
      </c>
      <c r="N45" s="11">
        <f t="shared" si="21"/>
        <v>0</v>
      </c>
      <c r="O45" s="11">
        <f t="shared" si="22"/>
        <v>0</v>
      </c>
      <c r="P45" s="16">
        <f t="shared" si="23"/>
        <v>0</v>
      </c>
      <c r="Q45" s="33" t="e">
        <f t="shared" si="71"/>
        <v>#REF!</v>
      </c>
      <c r="R45" s="33">
        <f t="shared" si="72"/>
        <v>0</v>
      </c>
      <c r="S45" s="33">
        <f t="shared" si="72"/>
        <v>0</v>
      </c>
      <c r="T45" s="33">
        <f t="shared" si="72"/>
        <v>0</v>
      </c>
      <c r="U45" s="11"/>
      <c r="V45" s="11"/>
      <c r="W45" s="11"/>
      <c r="X45" s="2">
        <f t="shared" ca="1" si="24"/>
        <v>-1</v>
      </c>
      <c r="Y45" s="2">
        <f t="shared" ca="1" si="25"/>
        <v>0</v>
      </c>
      <c r="Z45" s="2">
        <f t="shared" ca="1" si="26"/>
        <v>0</v>
      </c>
      <c r="AA45" s="2">
        <f t="shared" ca="1" si="27"/>
        <v>-1</v>
      </c>
      <c r="AB45" s="2">
        <f t="shared" ca="1" si="28"/>
        <v>0</v>
      </c>
      <c r="AC45" s="2">
        <f t="shared" ca="1" si="29"/>
        <v>0</v>
      </c>
      <c r="AD45" s="2">
        <f t="shared" ca="1" si="73"/>
        <v>-1</v>
      </c>
      <c r="AE45" s="2">
        <f t="shared" ca="1" si="74"/>
        <v>0</v>
      </c>
      <c r="AF45" s="2">
        <f t="shared" ca="1" si="75"/>
        <v>0</v>
      </c>
      <c r="AG45" s="11"/>
      <c r="AH45" s="11"/>
      <c r="AI45" s="11"/>
      <c r="AJ45" s="2">
        <f t="shared" ca="1" si="33"/>
        <v>-1</v>
      </c>
      <c r="AK45" s="2">
        <f t="shared" ca="1" si="34"/>
        <v>0</v>
      </c>
      <c r="AL45" s="2">
        <f t="shared" ca="1" si="35"/>
        <v>0</v>
      </c>
      <c r="AM45" s="2">
        <f t="shared" ca="1" si="36"/>
        <v>-1</v>
      </c>
      <c r="AN45" s="2">
        <f t="shared" ca="1" si="37"/>
        <v>0</v>
      </c>
      <c r="AO45" s="2">
        <f t="shared" ca="1" si="38"/>
        <v>0</v>
      </c>
      <c r="AP45" s="2">
        <f t="shared" ca="1" si="39"/>
        <v>-1</v>
      </c>
      <c r="AQ45" s="2">
        <f t="shared" ca="1" si="40"/>
        <v>0</v>
      </c>
      <c r="AR45" s="2">
        <f t="shared" ca="1" si="41"/>
        <v>0</v>
      </c>
      <c r="AS45" s="11"/>
      <c r="AT45" s="11"/>
      <c r="AU45" s="11"/>
      <c r="AV45" s="2">
        <f t="shared" ca="1" si="42"/>
        <v>-1</v>
      </c>
      <c r="AW45" s="2">
        <f t="shared" ca="1" si="43"/>
        <v>0</v>
      </c>
      <c r="AX45" s="2">
        <f t="shared" ca="1" si="44"/>
        <v>0</v>
      </c>
      <c r="AY45" s="2">
        <f t="shared" ca="1" si="45"/>
        <v>-1</v>
      </c>
      <c r="AZ45" s="2">
        <f t="shared" ca="1" si="46"/>
        <v>0</v>
      </c>
      <c r="BA45" s="2">
        <f t="shared" ca="1" si="47"/>
        <v>0</v>
      </c>
      <c r="BB45" s="2">
        <f t="shared" ca="1" si="48"/>
        <v>-1</v>
      </c>
      <c r="BC45" s="2">
        <f t="shared" ca="1" si="49"/>
        <v>0</v>
      </c>
      <c r="BD45" s="2">
        <f t="shared" ca="1" si="50"/>
        <v>0</v>
      </c>
      <c r="BF45" s="1">
        <f t="shared" si="76"/>
        <v>1.9999357056353486</v>
      </c>
      <c r="BG45" s="1">
        <f t="shared" si="77"/>
        <v>0</v>
      </c>
      <c r="BH45" s="1">
        <f t="shared" si="78"/>
        <v>0</v>
      </c>
      <c r="BI45" s="1">
        <f t="shared" si="79"/>
        <v>0</v>
      </c>
      <c r="BJ45" s="1" t="str">
        <f t="shared" si="64"/>
        <v/>
      </c>
      <c r="BK45" s="1" t="str">
        <f t="shared" si="55"/>
        <v/>
      </c>
      <c r="BL45" s="1" t="str">
        <f t="shared" si="65"/>
        <v/>
      </c>
      <c r="BM45" s="1" t="str">
        <f t="shared" si="66"/>
        <v/>
      </c>
      <c r="BN45" s="39">
        <f t="shared" si="56"/>
        <v>0.99998680529363504</v>
      </c>
      <c r="BO45" s="39">
        <f t="shared" si="80"/>
        <v>1</v>
      </c>
      <c r="BP45" s="39">
        <f t="shared" si="81"/>
        <v>1</v>
      </c>
      <c r="BQ45" s="39">
        <f t="shared" si="82"/>
        <v>1</v>
      </c>
      <c r="BR45" s="1">
        <f t="shared" si="67"/>
        <v>-1.3194706364960673E-5</v>
      </c>
      <c r="BS45" s="1">
        <f t="shared" si="68"/>
        <v>-1.3194706364960673E-5</v>
      </c>
      <c r="BT45" s="1">
        <f t="shared" si="69"/>
        <v>-1.3194706364960673E-5</v>
      </c>
      <c r="BY45" s="11">
        <f t="shared" si="60"/>
        <v>0.99998680529363504</v>
      </c>
      <c r="BZ45" s="11">
        <f t="shared" si="61"/>
        <v>1</v>
      </c>
      <c r="CA45" s="11">
        <f t="shared" si="62"/>
        <v>1</v>
      </c>
      <c r="CB45" s="11">
        <f t="shared" si="63"/>
        <v>1</v>
      </c>
      <c r="CC45" s="11">
        <f>BY45-SUM(CC$15:CC44)</f>
        <v>3.3526456528765181E-6</v>
      </c>
    </row>
    <row r="46" spans="1:81" ht="13.5" customHeight="1" x14ac:dyDescent="0.25">
      <c r="A46" s="2">
        <v>32</v>
      </c>
      <c r="B46" s="64">
        <f t="shared" si="9"/>
        <v>0.99995895934718082</v>
      </c>
      <c r="C46" s="11">
        <f t="shared" si="10"/>
        <v>0.99999939896690326</v>
      </c>
      <c r="D46" s="11">
        <f t="shared" si="11"/>
        <v>0</v>
      </c>
      <c r="E46" s="11">
        <f t="shared" si="12"/>
        <v>0</v>
      </c>
      <c r="F46" s="11">
        <f t="shared" si="13"/>
        <v>0</v>
      </c>
      <c r="G46" s="11">
        <f t="shared" si="14"/>
        <v>3.0443413222114302E-5</v>
      </c>
      <c r="H46" s="11">
        <f t="shared" si="15"/>
        <v>4.3241262925874935E-7</v>
      </c>
      <c r="I46" s="11">
        <f t="shared" si="16"/>
        <v>0</v>
      </c>
      <c r="J46" s="11">
        <f t="shared" si="17"/>
        <v>0</v>
      </c>
      <c r="K46" s="11">
        <f t="shared" si="70"/>
        <v>0</v>
      </c>
      <c r="L46" s="11">
        <f t="shared" si="19"/>
        <v>1.0597239597065489E-5</v>
      </c>
      <c r="M46" s="11">
        <f t="shared" si="20"/>
        <v>1.6862046747778692E-7</v>
      </c>
      <c r="N46" s="11">
        <f t="shared" si="21"/>
        <v>0</v>
      </c>
      <c r="O46" s="11">
        <f t="shared" si="22"/>
        <v>0</v>
      </c>
      <c r="P46" s="16">
        <f t="shared" si="23"/>
        <v>0</v>
      </c>
      <c r="Q46" s="33" t="e">
        <f t="shared" si="71"/>
        <v>#REF!</v>
      </c>
      <c r="R46" s="33">
        <f t="shared" si="72"/>
        <v>0</v>
      </c>
      <c r="S46" s="33">
        <f t="shared" si="72"/>
        <v>0</v>
      </c>
      <c r="T46" s="33">
        <f t="shared" si="72"/>
        <v>0</v>
      </c>
      <c r="U46" s="11"/>
      <c r="V46" s="11"/>
      <c r="W46" s="11"/>
      <c r="X46" s="2">
        <f t="shared" ca="1" si="24"/>
        <v>-1</v>
      </c>
      <c r="Y46" s="2">
        <f t="shared" ca="1" si="25"/>
        <v>0</v>
      </c>
      <c r="Z46" s="2">
        <f t="shared" ca="1" si="26"/>
        <v>0</v>
      </c>
      <c r="AA46" s="2">
        <f t="shared" ca="1" si="27"/>
        <v>-1</v>
      </c>
      <c r="AB46" s="2">
        <f t="shared" ca="1" si="28"/>
        <v>0</v>
      </c>
      <c r="AC46" s="2">
        <f t="shared" ca="1" si="29"/>
        <v>0</v>
      </c>
      <c r="AD46" s="2">
        <f t="shared" ca="1" si="73"/>
        <v>-1</v>
      </c>
      <c r="AE46" s="2">
        <f t="shared" ca="1" si="74"/>
        <v>0</v>
      </c>
      <c r="AF46" s="2">
        <f t="shared" ca="1" si="75"/>
        <v>0</v>
      </c>
      <c r="AG46" s="11"/>
      <c r="AH46" s="11"/>
      <c r="AI46" s="11"/>
      <c r="AJ46" s="2">
        <f t="shared" ca="1" si="33"/>
        <v>-1</v>
      </c>
      <c r="AK46" s="2">
        <f t="shared" ca="1" si="34"/>
        <v>0</v>
      </c>
      <c r="AL46" s="2">
        <f t="shared" ca="1" si="35"/>
        <v>0</v>
      </c>
      <c r="AM46" s="2">
        <f t="shared" ca="1" si="36"/>
        <v>-1</v>
      </c>
      <c r="AN46" s="2">
        <f t="shared" ca="1" si="37"/>
        <v>0</v>
      </c>
      <c r="AO46" s="2">
        <f t="shared" ca="1" si="38"/>
        <v>0</v>
      </c>
      <c r="AP46" s="2">
        <f t="shared" ca="1" si="39"/>
        <v>-1</v>
      </c>
      <c r="AQ46" s="2">
        <f t="shared" ca="1" si="40"/>
        <v>0</v>
      </c>
      <c r="AR46" s="2">
        <f t="shared" ca="1" si="41"/>
        <v>0</v>
      </c>
      <c r="AS46" s="11"/>
      <c r="AT46" s="11"/>
      <c r="AU46" s="11"/>
      <c r="AV46" s="2">
        <f t="shared" ca="1" si="42"/>
        <v>-1</v>
      </c>
      <c r="AW46" s="2">
        <f t="shared" ca="1" si="43"/>
        <v>0</v>
      </c>
      <c r="AX46" s="2">
        <f t="shared" ca="1" si="44"/>
        <v>0</v>
      </c>
      <c r="AY46" s="2">
        <f t="shared" ca="1" si="45"/>
        <v>-1</v>
      </c>
      <c r="AZ46" s="2">
        <f t="shared" ca="1" si="46"/>
        <v>0</v>
      </c>
      <c r="BA46" s="2">
        <f t="shared" ca="1" si="47"/>
        <v>0</v>
      </c>
      <c r="BB46" s="2">
        <f t="shared" ca="1" si="48"/>
        <v>-1</v>
      </c>
      <c r="BC46" s="2">
        <f t="shared" ca="1" si="49"/>
        <v>0</v>
      </c>
      <c r="BD46" s="2">
        <f t="shared" ca="1" si="50"/>
        <v>0</v>
      </c>
      <c r="BF46" s="1">
        <f t="shared" si="76"/>
        <v>1.9999483621075838</v>
      </c>
      <c r="BG46" s="1">
        <f t="shared" si="77"/>
        <v>0</v>
      </c>
      <c r="BH46" s="1">
        <f t="shared" si="78"/>
        <v>0</v>
      </c>
      <c r="BI46" s="1">
        <f t="shared" si="79"/>
        <v>0</v>
      </c>
      <c r="BJ46" s="1" t="str">
        <f t="shared" si="64"/>
        <v/>
      </c>
      <c r="BK46" s="1" t="str">
        <f t="shared" si="55"/>
        <v/>
      </c>
      <c r="BL46" s="1" t="str">
        <f t="shared" si="65"/>
        <v/>
      </c>
      <c r="BM46" s="1" t="str">
        <f t="shared" si="66"/>
        <v/>
      </c>
      <c r="BN46" s="39">
        <f t="shared" si="56"/>
        <v>0.99998940276040293</v>
      </c>
      <c r="BO46" s="39">
        <f t="shared" si="80"/>
        <v>1</v>
      </c>
      <c r="BP46" s="39">
        <f t="shared" si="81"/>
        <v>1</v>
      </c>
      <c r="BQ46" s="39">
        <f t="shared" si="82"/>
        <v>1</v>
      </c>
      <c r="BR46" s="1">
        <f t="shared" si="67"/>
        <v>-1.0597239597065489E-5</v>
      </c>
      <c r="BS46" s="1">
        <f t="shared" si="68"/>
        <v>-1.0597239597065489E-5</v>
      </c>
      <c r="BT46" s="1">
        <f t="shared" si="69"/>
        <v>-1.0597239597065489E-5</v>
      </c>
      <c r="BY46" s="11">
        <f t="shared" si="60"/>
        <v>0.99998940276040293</v>
      </c>
      <c r="BZ46" s="11">
        <f t="shared" si="61"/>
        <v>1</v>
      </c>
      <c r="CA46" s="11">
        <f t="shared" si="62"/>
        <v>1</v>
      </c>
      <c r="CB46" s="11">
        <f t="shared" si="63"/>
        <v>1</v>
      </c>
      <c r="CC46" s="11">
        <f>BY46-SUM(CC$15:CC45)</f>
        <v>2.5974667678951846E-6</v>
      </c>
    </row>
    <row r="47" spans="1:81" ht="13.5" customHeight="1" x14ac:dyDescent="0.25">
      <c r="A47" s="2">
        <v>33</v>
      </c>
      <c r="B47" s="64">
        <f t="shared" si="9"/>
        <v>0.999966815176077</v>
      </c>
      <c r="C47" s="11">
        <f t="shared" si="10"/>
        <v>0.99999957173972642</v>
      </c>
      <c r="D47" s="11">
        <f t="shared" si="11"/>
        <v>0</v>
      </c>
      <c r="E47" s="11">
        <f t="shared" si="12"/>
        <v>0</v>
      </c>
      <c r="F47" s="11">
        <f t="shared" si="13"/>
        <v>0</v>
      </c>
      <c r="G47" s="11">
        <f t="shared" si="14"/>
        <v>2.4616113228126402E-5</v>
      </c>
      <c r="H47" s="11">
        <f t="shared" si="15"/>
        <v>3.081114182679201E-7</v>
      </c>
      <c r="I47" s="11">
        <f t="shared" si="16"/>
        <v>0</v>
      </c>
      <c r="J47" s="11">
        <f t="shared" si="17"/>
        <v>0</v>
      </c>
      <c r="K47" s="11">
        <f t="shared" si="70"/>
        <v>0</v>
      </c>
      <c r="L47" s="11">
        <f t="shared" si="19"/>
        <v>8.568710694878412E-6</v>
      </c>
      <c r="M47" s="11">
        <f t="shared" si="20"/>
        <v>1.2014885530930997E-7</v>
      </c>
      <c r="N47" s="11">
        <f t="shared" si="21"/>
        <v>0</v>
      </c>
      <c r="O47" s="11">
        <f t="shared" si="22"/>
        <v>0</v>
      </c>
      <c r="P47" s="16">
        <f t="shared" si="23"/>
        <v>0</v>
      </c>
      <c r="Q47" s="33" t="e">
        <f t="shared" si="71"/>
        <v>#REF!</v>
      </c>
      <c r="R47" s="33">
        <f t="shared" si="72"/>
        <v>0</v>
      </c>
      <c r="S47" s="33">
        <f t="shared" si="72"/>
        <v>0</v>
      </c>
      <c r="T47" s="33">
        <f t="shared" si="72"/>
        <v>0</v>
      </c>
      <c r="U47" s="11"/>
      <c r="V47" s="11"/>
      <c r="W47" s="11"/>
      <c r="X47" s="2">
        <f t="shared" ca="1" si="24"/>
        <v>-1</v>
      </c>
      <c r="Y47" s="2">
        <f t="shared" ca="1" si="25"/>
        <v>0</v>
      </c>
      <c r="Z47" s="2">
        <f t="shared" ca="1" si="26"/>
        <v>0</v>
      </c>
      <c r="AA47" s="2">
        <f t="shared" ca="1" si="27"/>
        <v>-1</v>
      </c>
      <c r="AB47" s="2">
        <f t="shared" ca="1" si="28"/>
        <v>0</v>
      </c>
      <c r="AC47" s="2">
        <f t="shared" ca="1" si="29"/>
        <v>0</v>
      </c>
      <c r="AD47" s="2">
        <f t="shared" ca="1" si="73"/>
        <v>-1</v>
      </c>
      <c r="AE47" s="2">
        <f t="shared" ca="1" si="74"/>
        <v>0</v>
      </c>
      <c r="AF47" s="2">
        <f t="shared" ca="1" si="75"/>
        <v>0</v>
      </c>
      <c r="AG47" s="11"/>
      <c r="AH47" s="11"/>
      <c r="AI47" s="11"/>
      <c r="AJ47" s="2">
        <f t="shared" ca="1" si="33"/>
        <v>-1</v>
      </c>
      <c r="AK47" s="2">
        <f t="shared" ca="1" si="34"/>
        <v>0</v>
      </c>
      <c r="AL47" s="2">
        <f t="shared" ca="1" si="35"/>
        <v>0</v>
      </c>
      <c r="AM47" s="2">
        <f t="shared" ca="1" si="36"/>
        <v>-1</v>
      </c>
      <c r="AN47" s="2">
        <f t="shared" ca="1" si="37"/>
        <v>0</v>
      </c>
      <c r="AO47" s="2">
        <f t="shared" ca="1" si="38"/>
        <v>0</v>
      </c>
      <c r="AP47" s="2">
        <f t="shared" ca="1" si="39"/>
        <v>-1</v>
      </c>
      <c r="AQ47" s="2">
        <f t="shared" ca="1" si="40"/>
        <v>0</v>
      </c>
      <c r="AR47" s="2">
        <f t="shared" ca="1" si="41"/>
        <v>0</v>
      </c>
      <c r="AS47" s="11"/>
      <c r="AT47" s="11"/>
      <c r="AU47" s="11"/>
      <c r="AV47" s="2">
        <f t="shared" ca="1" si="42"/>
        <v>-1</v>
      </c>
      <c r="AW47" s="2">
        <f t="shared" ca="1" si="43"/>
        <v>0</v>
      </c>
      <c r="AX47" s="2">
        <f t="shared" ca="1" si="44"/>
        <v>0</v>
      </c>
      <c r="AY47" s="2">
        <f t="shared" ca="1" si="45"/>
        <v>-1</v>
      </c>
      <c r="AZ47" s="2">
        <f t="shared" ca="1" si="46"/>
        <v>0</v>
      </c>
      <c r="BA47" s="2">
        <f t="shared" ca="1" si="47"/>
        <v>0</v>
      </c>
      <c r="BB47" s="2">
        <f t="shared" ca="1" si="48"/>
        <v>-1</v>
      </c>
      <c r="BC47" s="2">
        <f t="shared" ca="1" si="49"/>
        <v>0</v>
      </c>
      <c r="BD47" s="2">
        <f t="shared" ca="1" si="50"/>
        <v>0</v>
      </c>
      <c r="BF47" s="1">
        <f t="shared" si="76"/>
        <v>1.9999582464653822</v>
      </c>
      <c r="BG47" s="1">
        <f t="shared" si="77"/>
        <v>0</v>
      </c>
      <c r="BH47" s="1">
        <f t="shared" si="78"/>
        <v>0</v>
      </c>
      <c r="BI47" s="1">
        <f t="shared" si="79"/>
        <v>0</v>
      </c>
      <c r="BJ47" s="1" t="str">
        <f t="shared" si="64"/>
        <v/>
      </c>
      <c r="BK47" s="1" t="str">
        <f t="shared" si="55"/>
        <v/>
      </c>
      <c r="BL47" s="1" t="str">
        <f t="shared" si="65"/>
        <v/>
      </c>
      <c r="BM47" s="1" t="str">
        <f t="shared" si="66"/>
        <v/>
      </c>
      <c r="BN47" s="39">
        <f t="shared" si="56"/>
        <v>0.99999143128930512</v>
      </c>
      <c r="BO47" s="39">
        <f t="shared" si="80"/>
        <v>1</v>
      </c>
      <c r="BP47" s="39">
        <f t="shared" si="81"/>
        <v>1</v>
      </c>
      <c r="BQ47" s="39">
        <f t="shared" si="82"/>
        <v>1</v>
      </c>
      <c r="BR47" s="1">
        <f t="shared" si="67"/>
        <v>-8.568710694878412E-6</v>
      </c>
      <c r="BS47" s="1">
        <f t="shared" si="68"/>
        <v>-8.568710694878412E-6</v>
      </c>
      <c r="BT47" s="1">
        <f t="shared" si="69"/>
        <v>-8.568710694878412E-6</v>
      </c>
      <c r="BY47" s="11">
        <f t="shared" si="60"/>
        <v>0.99999143128930512</v>
      </c>
      <c r="BZ47" s="11">
        <f t="shared" si="61"/>
        <v>1</v>
      </c>
      <c r="CA47" s="11">
        <f t="shared" si="62"/>
        <v>1</v>
      </c>
      <c r="CB47" s="11">
        <f t="shared" si="63"/>
        <v>1</v>
      </c>
      <c r="CC47" s="11">
        <f>BY47-SUM(CC$15:CC46)</f>
        <v>2.0285289021870767E-6</v>
      </c>
    </row>
    <row r="48" spans="1:81" ht="13.5" customHeight="1" x14ac:dyDescent="0.25">
      <c r="A48" s="2">
        <v>34</v>
      </c>
      <c r="B48" s="64">
        <f t="shared" si="9"/>
        <v>0.99997299656360783</v>
      </c>
      <c r="C48" s="11">
        <f t="shared" si="10"/>
        <v>0.99999969174396797</v>
      </c>
      <c r="D48" s="11">
        <f t="shared" si="11"/>
        <v>0</v>
      </c>
      <c r="E48" s="11">
        <f t="shared" si="12"/>
        <v>0</v>
      </c>
      <c r="F48" s="11">
        <f t="shared" si="13"/>
        <v>0</v>
      </c>
      <c r="G48" s="11">
        <f t="shared" si="14"/>
        <v>2.0030864419040562E-5</v>
      </c>
      <c r="H48" s="11">
        <f t="shared" si="15"/>
        <v>2.217744962118573E-7</v>
      </c>
      <c r="I48" s="11">
        <f t="shared" si="16"/>
        <v>0</v>
      </c>
      <c r="J48" s="11">
        <f t="shared" ref="J48:J80" si="83">IF(1-E48-O48=1,0,1-E48-O48)</f>
        <v>0</v>
      </c>
      <c r="K48" s="11">
        <f t="shared" si="70"/>
        <v>0</v>
      </c>
      <c r="L48" s="11">
        <f t="shared" si="19"/>
        <v>6.9725719731295044E-6</v>
      </c>
      <c r="M48" s="11">
        <f t="shared" si="20"/>
        <v>8.648153582146989E-8</v>
      </c>
      <c r="N48" s="11">
        <f t="shared" si="21"/>
        <v>0</v>
      </c>
      <c r="O48" s="11">
        <f t="shared" si="22"/>
        <v>0</v>
      </c>
      <c r="P48" s="16">
        <f t="shared" si="23"/>
        <v>0</v>
      </c>
      <c r="Q48" s="33" t="e">
        <f t="shared" si="71"/>
        <v>#REF!</v>
      </c>
      <c r="R48" s="33">
        <f t="shared" si="72"/>
        <v>0</v>
      </c>
      <c r="S48" s="33">
        <f t="shared" si="72"/>
        <v>0</v>
      </c>
      <c r="T48" s="33">
        <f t="shared" si="72"/>
        <v>0</v>
      </c>
      <c r="U48" s="11"/>
      <c r="V48" s="11"/>
      <c r="W48" s="11"/>
      <c r="X48" s="2">
        <f t="shared" ca="1" si="24"/>
        <v>-1</v>
      </c>
      <c r="Y48" s="2">
        <f t="shared" ca="1" si="25"/>
        <v>0</v>
      </c>
      <c r="Z48" s="2">
        <f t="shared" ca="1" si="26"/>
        <v>0</v>
      </c>
      <c r="AA48" s="2">
        <f t="shared" ca="1" si="27"/>
        <v>-1</v>
      </c>
      <c r="AB48" s="2">
        <f t="shared" ca="1" si="28"/>
        <v>0</v>
      </c>
      <c r="AC48" s="2">
        <f t="shared" ca="1" si="29"/>
        <v>0</v>
      </c>
      <c r="AD48" s="2">
        <f t="shared" ca="1" si="73"/>
        <v>-1</v>
      </c>
      <c r="AE48" s="2">
        <f t="shared" ca="1" si="74"/>
        <v>0</v>
      </c>
      <c r="AF48" s="2">
        <f t="shared" ca="1" si="75"/>
        <v>0</v>
      </c>
      <c r="AG48" s="11"/>
      <c r="AH48" s="11"/>
      <c r="AI48" s="11"/>
      <c r="AJ48" s="2">
        <f t="shared" ca="1" si="33"/>
        <v>-1</v>
      </c>
      <c r="AK48" s="2">
        <f t="shared" ca="1" si="34"/>
        <v>0</v>
      </c>
      <c r="AL48" s="2">
        <f t="shared" ca="1" si="35"/>
        <v>0</v>
      </c>
      <c r="AM48" s="2">
        <f t="shared" ca="1" si="36"/>
        <v>-1</v>
      </c>
      <c r="AN48" s="2">
        <f t="shared" ca="1" si="37"/>
        <v>0</v>
      </c>
      <c r="AO48" s="2">
        <f t="shared" ca="1" si="38"/>
        <v>0</v>
      </c>
      <c r="AP48" s="2">
        <f t="shared" ca="1" si="39"/>
        <v>-1</v>
      </c>
      <c r="AQ48" s="2">
        <f t="shared" ca="1" si="40"/>
        <v>0</v>
      </c>
      <c r="AR48" s="2">
        <f t="shared" ca="1" si="41"/>
        <v>0</v>
      </c>
      <c r="AS48" s="11"/>
      <c r="AT48" s="11"/>
      <c r="AU48" s="11"/>
      <c r="AV48" s="2">
        <f t="shared" ca="1" si="42"/>
        <v>-1</v>
      </c>
      <c r="AW48" s="2">
        <f t="shared" ca="1" si="43"/>
        <v>0</v>
      </c>
      <c r="AX48" s="2">
        <f t="shared" ca="1" si="44"/>
        <v>0</v>
      </c>
      <c r="AY48" s="2">
        <f t="shared" ca="1" si="45"/>
        <v>-1</v>
      </c>
      <c r="AZ48" s="2">
        <f t="shared" ca="1" si="46"/>
        <v>0</v>
      </c>
      <c r="BA48" s="2">
        <f t="shared" ca="1" si="47"/>
        <v>0</v>
      </c>
      <c r="BB48" s="2">
        <f t="shared" ca="1" si="48"/>
        <v>-1</v>
      </c>
      <c r="BC48" s="2">
        <f t="shared" ca="1" si="49"/>
        <v>0</v>
      </c>
      <c r="BD48" s="2">
        <f t="shared" ca="1" si="50"/>
        <v>0</v>
      </c>
      <c r="BF48" s="1">
        <f t="shared" si="76"/>
        <v>1.9999660239916346</v>
      </c>
      <c r="BG48" s="1">
        <f t="shared" si="77"/>
        <v>0</v>
      </c>
      <c r="BH48" s="1">
        <f t="shared" si="78"/>
        <v>0</v>
      </c>
      <c r="BI48" s="1">
        <f t="shared" si="79"/>
        <v>0</v>
      </c>
      <c r="BJ48" s="1" t="str">
        <f t="shared" si="64"/>
        <v/>
      </c>
      <c r="BK48" s="1" t="str">
        <f t="shared" si="55"/>
        <v/>
      </c>
      <c r="BL48" s="1" t="str">
        <f t="shared" si="65"/>
        <v/>
      </c>
      <c r="BM48" s="1" t="str">
        <f t="shared" si="66"/>
        <v/>
      </c>
      <c r="BN48" s="39">
        <f t="shared" si="56"/>
        <v>0.99999302742802687</v>
      </c>
      <c r="BO48" s="39">
        <f t="shared" si="80"/>
        <v>1</v>
      </c>
      <c r="BP48" s="39">
        <f t="shared" si="81"/>
        <v>1</v>
      </c>
      <c r="BQ48" s="39">
        <f t="shared" si="82"/>
        <v>1</v>
      </c>
      <c r="BR48" s="1">
        <f t="shared" si="67"/>
        <v>-6.9725719731295044E-6</v>
      </c>
      <c r="BS48" s="1">
        <f t="shared" si="68"/>
        <v>-6.9725719731295044E-6</v>
      </c>
      <c r="BT48" s="1">
        <f t="shared" si="69"/>
        <v>-6.9725719731295044E-6</v>
      </c>
      <c r="BY48" s="11">
        <f t="shared" si="60"/>
        <v>0.99999302742802687</v>
      </c>
      <c r="BZ48" s="11">
        <f t="shared" si="61"/>
        <v>1</v>
      </c>
      <c r="CA48" s="11">
        <f t="shared" si="62"/>
        <v>1</v>
      </c>
      <c r="CB48" s="11">
        <f t="shared" si="63"/>
        <v>1</v>
      </c>
      <c r="CC48" s="11">
        <f>BY48-SUM(CC$15:CC47)</f>
        <v>1.5961387217489076E-6</v>
      </c>
    </row>
    <row r="49" spans="1:81" x14ac:dyDescent="0.25">
      <c r="A49" s="2">
        <v>35</v>
      </c>
      <c r="B49" s="64">
        <f t="shared" si="9"/>
        <v>0.99997789486160638</v>
      </c>
      <c r="C49" s="11">
        <f t="shared" si="10"/>
        <v>0.99999977599641332</v>
      </c>
      <c r="D49" s="11">
        <f t="shared" si="11"/>
        <v>0</v>
      </c>
      <c r="E49" s="11">
        <f t="shared" si="12"/>
        <v>0</v>
      </c>
      <c r="F49" s="11">
        <f t="shared" si="13"/>
        <v>0</v>
      </c>
      <c r="G49" s="11">
        <f t="shared" si="14"/>
        <v>1.6397379346111407E-5</v>
      </c>
      <c r="H49" s="11">
        <f t="shared" si="15"/>
        <v>1.6115916190440061E-7</v>
      </c>
      <c r="I49" s="11">
        <f t="shared" si="16"/>
        <v>0</v>
      </c>
      <c r="J49" s="11">
        <f t="shared" si="83"/>
        <v>0</v>
      </c>
      <c r="K49" s="11">
        <f t="shared" si="70"/>
        <v>0</v>
      </c>
      <c r="L49" s="11">
        <f t="shared" si="19"/>
        <v>5.7077590475129725E-6</v>
      </c>
      <c r="M49" s="11">
        <f t="shared" si="20"/>
        <v>6.2844424775221341E-8</v>
      </c>
      <c r="N49" s="11">
        <f t="shared" si="21"/>
        <v>0</v>
      </c>
      <c r="O49" s="11">
        <f t="shared" si="22"/>
        <v>0</v>
      </c>
      <c r="P49" s="16">
        <f t="shared" si="23"/>
        <v>0</v>
      </c>
      <c r="Q49" s="33" t="e">
        <f t="shared" si="71"/>
        <v>#REF!</v>
      </c>
      <c r="R49" s="33">
        <f t="shared" si="72"/>
        <v>0</v>
      </c>
      <c r="S49" s="33">
        <f t="shared" si="72"/>
        <v>0</v>
      </c>
      <c r="T49" s="33">
        <f t="shared" si="72"/>
        <v>0</v>
      </c>
      <c r="U49" s="11"/>
      <c r="V49" s="11"/>
      <c r="W49" s="11"/>
      <c r="X49" s="2">
        <f t="shared" ca="1" si="24"/>
        <v>-1</v>
      </c>
      <c r="Y49" s="2">
        <f t="shared" ca="1" si="25"/>
        <v>0</v>
      </c>
      <c r="Z49" s="2">
        <f t="shared" ca="1" si="26"/>
        <v>0</v>
      </c>
      <c r="AA49" s="2">
        <f t="shared" ca="1" si="27"/>
        <v>-1</v>
      </c>
      <c r="AB49" s="2">
        <f t="shared" ca="1" si="28"/>
        <v>0</v>
      </c>
      <c r="AC49" s="2">
        <f t="shared" ca="1" si="29"/>
        <v>0</v>
      </c>
      <c r="AD49" s="2">
        <f t="shared" ca="1" si="73"/>
        <v>-1</v>
      </c>
      <c r="AE49" s="2">
        <f t="shared" ca="1" si="74"/>
        <v>0</v>
      </c>
      <c r="AF49" s="2">
        <f t="shared" ca="1" si="75"/>
        <v>0</v>
      </c>
      <c r="AG49" s="11"/>
      <c r="AH49" s="11"/>
      <c r="AI49" s="11"/>
      <c r="AJ49" s="2">
        <f t="shared" ca="1" si="33"/>
        <v>-1</v>
      </c>
      <c r="AK49" s="2">
        <f t="shared" ca="1" si="34"/>
        <v>0</v>
      </c>
      <c r="AL49" s="2">
        <f t="shared" ca="1" si="35"/>
        <v>0</v>
      </c>
      <c r="AM49" s="2">
        <f t="shared" ca="1" si="36"/>
        <v>-1</v>
      </c>
      <c r="AN49" s="2">
        <f t="shared" ca="1" si="37"/>
        <v>0</v>
      </c>
      <c r="AO49" s="2">
        <f t="shared" ca="1" si="38"/>
        <v>0</v>
      </c>
      <c r="AP49" s="2">
        <f t="shared" ca="1" si="39"/>
        <v>-1</v>
      </c>
      <c r="AQ49" s="2">
        <f t="shared" ca="1" si="40"/>
        <v>0</v>
      </c>
      <c r="AR49" s="2">
        <f t="shared" ca="1" si="41"/>
        <v>0</v>
      </c>
      <c r="AS49" s="11"/>
      <c r="AT49" s="11"/>
      <c r="AU49" s="11"/>
      <c r="AV49" s="2">
        <f t="shared" ca="1" si="42"/>
        <v>-1</v>
      </c>
      <c r="AW49" s="2">
        <f t="shared" ca="1" si="43"/>
        <v>0</v>
      </c>
      <c r="AX49" s="2">
        <f t="shared" ca="1" si="44"/>
        <v>0</v>
      </c>
      <c r="AY49" s="2">
        <f t="shared" ca="1" si="45"/>
        <v>-1</v>
      </c>
      <c r="AZ49" s="2">
        <f t="shared" ca="1" si="46"/>
        <v>0</v>
      </c>
      <c r="BA49" s="2">
        <f t="shared" ca="1" si="47"/>
        <v>0</v>
      </c>
      <c r="BB49" s="2">
        <f t="shared" ca="1" si="48"/>
        <v>-1</v>
      </c>
      <c r="BC49" s="2">
        <f t="shared" ca="1" si="49"/>
        <v>0</v>
      </c>
      <c r="BD49" s="2">
        <f t="shared" ca="1" si="50"/>
        <v>0</v>
      </c>
      <c r="BF49" s="1">
        <f t="shared" si="76"/>
        <v>1.9999721871025589</v>
      </c>
      <c r="BG49" s="1">
        <f t="shared" si="77"/>
        <v>0</v>
      </c>
      <c r="BH49" s="1">
        <f t="shared" si="78"/>
        <v>0</v>
      </c>
      <c r="BI49" s="1">
        <f t="shared" si="79"/>
        <v>0</v>
      </c>
      <c r="BJ49" s="1" t="str">
        <f t="shared" si="64"/>
        <v/>
      </c>
      <c r="BK49" s="1" t="str">
        <f t="shared" si="55"/>
        <v/>
      </c>
      <c r="BL49" s="1" t="str">
        <f t="shared" si="65"/>
        <v/>
      </c>
      <c r="BM49" s="1" t="str">
        <f t="shared" si="66"/>
        <v/>
      </c>
      <c r="BN49" s="39">
        <f t="shared" si="56"/>
        <v>0.99999429224095249</v>
      </c>
      <c r="BO49" s="39">
        <f t="shared" si="80"/>
        <v>1</v>
      </c>
      <c r="BP49" s="39">
        <f t="shared" si="81"/>
        <v>1</v>
      </c>
      <c r="BQ49" s="39">
        <f t="shared" si="82"/>
        <v>1</v>
      </c>
      <c r="BR49" s="1">
        <f t="shared" si="67"/>
        <v>-5.7077590475129725E-6</v>
      </c>
      <c r="BS49" s="1">
        <f t="shared" si="68"/>
        <v>-5.7077590475129725E-6</v>
      </c>
      <c r="BT49" s="1">
        <f t="shared" si="69"/>
        <v>-5.7077590475129725E-6</v>
      </c>
      <c r="BY49" s="11">
        <f t="shared" si="60"/>
        <v>0.99999429224095249</v>
      </c>
      <c r="BZ49" s="11">
        <f t="shared" si="61"/>
        <v>1</v>
      </c>
      <c r="CA49" s="11">
        <f t="shared" si="62"/>
        <v>1</v>
      </c>
      <c r="CB49" s="11">
        <f t="shared" si="63"/>
        <v>1</v>
      </c>
      <c r="CC49" s="11">
        <f>BY49-SUM(CC$15:CC48)</f>
        <v>1.2648129256165319E-6</v>
      </c>
    </row>
    <row r="50" spans="1:81" x14ac:dyDescent="0.25">
      <c r="A50" s="2">
        <v>36</v>
      </c>
      <c r="B50" s="64">
        <f t="shared" si="9"/>
        <v>0.99998180232042488</v>
      </c>
      <c r="C50" s="11">
        <f t="shared" si="10"/>
        <v>0.9999998357502583</v>
      </c>
      <c r="D50" s="11">
        <f t="shared" si="11"/>
        <v>0</v>
      </c>
      <c r="E50" s="11">
        <f t="shared" si="12"/>
        <v>0</v>
      </c>
      <c r="F50" s="11">
        <f t="shared" si="13"/>
        <v>0</v>
      </c>
      <c r="G50" s="11">
        <f t="shared" si="14"/>
        <v>1.3498877544537713E-5</v>
      </c>
      <c r="H50" s="11">
        <f t="shared" si="15"/>
        <v>1.1816931844155221E-7</v>
      </c>
      <c r="I50" s="11">
        <f t="shared" si="16"/>
        <v>0</v>
      </c>
      <c r="J50" s="11">
        <f t="shared" si="83"/>
        <v>0</v>
      </c>
      <c r="K50" s="11">
        <f t="shared" si="70"/>
        <v>0</v>
      </c>
      <c r="L50" s="11">
        <f t="shared" si="19"/>
        <v>4.6988020305782641E-6</v>
      </c>
      <c r="M50" s="11">
        <f t="shared" si="20"/>
        <v>4.6080423254934999E-8</v>
      </c>
      <c r="N50" s="11">
        <f t="shared" si="21"/>
        <v>0</v>
      </c>
      <c r="O50" s="11">
        <f t="shared" si="22"/>
        <v>0</v>
      </c>
      <c r="P50" s="16">
        <f t="shared" si="23"/>
        <v>0</v>
      </c>
      <c r="Q50" s="33" t="e">
        <f t="shared" si="71"/>
        <v>#REF!</v>
      </c>
      <c r="R50" s="33">
        <f t="shared" si="72"/>
        <v>0</v>
      </c>
      <c r="S50" s="33">
        <f t="shared" si="72"/>
        <v>0</v>
      </c>
      <c r="T50" s="33">
        <f t="shared" si="72"/>
        <v>0</v>
      </c>
      <c r="U50" s="11"/>
      <c r="V50" s="11"/>
      <c r="W50" s="11"/>
      <c r="X50" s="2">
        <f t="shared" ca="1" si="24"/>
        <v>-1</v>
      </c>
      <c r="Y50" s="2">
        <f t="shared" ca="1" si="25"/>
        <v>0</v>
      </c>
      <c r="Z50" s="2">
        <f t="shared" ca="1" si="26"/>
        <v>0</v>
      </c>
      <c r="AA50" s="2">
        <f t="shared" ca="1" si="27"/>
        <v>-1</v>
      </c>
      <c r="AB50" s="2">
        <f t="shared" ca="1" si="28"/>
        <v>0</v>
      </c>
      <c r="AC50" s="2">
        <f t="shared" ca="1" si="29"/>
        <v>0</v>
      </c>
      <c r="AD50" s="2">
        <f t="shared" ca="1" si="73"/>
        <v>-1</v>
      </c>
      <c r="AE50" s="2">
        <f t="shared" ca="1" si="74"/>
        <v>0</v>
      </c>
      <c r="AF50" s="2">
        <f t="shared" ca="1" si="75"/>
        <v>0</v>
      </c>
      <c r="AG50" s="11"/>
      <c r="AH50" s="11"/>
      <c r="AI50" s="11"/>
      <c r="AJ50" s="2">
        <f t="shared" ca="1" si="33"/>
        <v>-1</v>
      </c>
      <c r="AK50" s="2">
        <f t="shared" ca="1" si="34"/>
        <v>0</v>
      </c>
      <c r="AL50" s="2">
        <f t="shared" ca="1" si="35"/>
        <v>0</v>
      </c>
      <c r="AM50" s="2">
        <f t="shared" ca="1" si="36"/>
        <v>-1</v>
      </c>
      <c r="AN50" s="2">
        <f t="shared" ca="1" si="37"/>
        <v>0</v>
      </c>
      <c r="AO50" s="2">
        <f t="shared" ca="1" si="38"/>
        <v>0</v>
      </c>
      <c r="AP50" s="2">
        <f t="shared" ca="1" si="39"/>
        <v>-1</v>
      </c>
      <c r="AQ50" s="2">
        <f t="shared" ca="1" si="40"/>
        <v>0</v>
      </c>
      <c r="AR50" s="2">
        <f t="shared" ca="1" si="41"/>
        <v>0</v>
      </c>
      <c r="AS50" s="11"/>
      <c r="AT50" s="11"/>
      <c r="AU50" s="11"/>
      <c r="AV50" s="2">
        <f t="shared" ca="1" si="42"/>
        <v>-1</v>
      </c>
      <c r="AW50" s="2">
        <f t="shared" ca="1" si="43"/>
        <v>0</v>
      </c>
      <c r="AX50" s="2">
        <f t="shared" ca="1" si="44"/>
        <v>0</v>
      </c>
      <c r="AY50" s="2">
        <f t="shared" ca="1" si="45"/>
        <v>-1</v>
      </c>
      <c r="AZ50" s="2">
        <f t="shared" ca="1" si="46"/>
        <v>0</v>
      </c>
      <c r="BA50" s="2">
        <f t="shared" ca="1" si="47"/>
        <v>0</v>
      </c>
      <c r="BB50" s="2">
        <f t="shared" ca="1" si="48"/>
        <v>-1</v>
      </c>
      <c r="BC50" s="2">
        <f t="shared" ca="1" si="49"/>
        <v>0</v>
      </c>
      <c r="BD50" s="2">
        <f t="shared" ca="1" si="50"/>
        <v>0</v>
      </c>
      <c r="BF50" s="1">
        <f t="shared" si="76"/>
        <v>1.9999771035183942</v>
      </c>
      <c r="BG50" s="1">
        <f t="shared" si="77"/>
        <v>0</v>
      </c>
      <c r="BH50" s="1">
        <f t="shared" si="78"/>
        <v>0</v>
      </c>
      <c r="BI50" s="1">
        <f t="shared" si="79"/>
        <v>0</v>
      </c>
      <c r="BJ50" s="1" t="str">
        <f t="shared" si="64"/>
        <v/>
      </c>
      <c r="BK50" s="1" t="str">
        <f t="shared" si="55"/>
        <v/>
      </c>
      <c r="BL50" s="1" t="str">
        <f t="shared" si="65"/>
        <v/>
      </c>
      <c r="BM50" s="1" t="str">
        <f t="shared" si="66"/>
        <v/>
      </c>
      <c r="BN50" s="39">
        <f t="shared" si="56"/>
        <v>0.99999530119796942</v>
      </c>
      <c r="BO50" s="39">
        <f t="shared" si="80"/>
        <v>1</v>
      </c>
      <c r="BP50" s="39">
        <f t="shared" si="81"/>
        <v>1</v>
      </c>
      <c r="BQ50" s="39">
        <f t="shared" si="82"/>
        <v>1</v>
      </c>
      <c r="BR50" s="1">
        <f t="shared" si="67"/>
        <v>-4.6988020305782641E-6</v>
      </c>
      <c r="BS50" s="1">
        <f t="shared" si="68"/>
        <v>-4.6988020305782641E-6</v>
      </c>
      <c r="BT50" s="1">
        <f t="shared" si="69"/>
        <v>-4.6988020305782641E-6</v>
      </c>
      <c r="BY50" s="11">
        <f t="shared" si="60"/>
        <v>0.99999530119796942</v>
      </c>
      <c r="BZ50" s="11">
        <f t="shared" si="61"/>
        <v>1</v>
      </c>
      <c r="CA50" s="11">
        <f t="shared" si="62"/>
        <v>1</v>
      </c>
      <c r="CB50" s="11">
        <f t="shared" si="63"/>
        <v>1</v>
      </c>
      <c r="CC50" s="11">
        <f>BY50-SUM(CC$15:CC49)</f>
        <v>1.0089570169347084E-6</v>
      </c>
    </row>
    <row r="51" spans="1:81" x14ac:dyDescent="0.25">
      <c r="A51" s="2">
        <v>37</v>
      </c>
      <c r="B51" s="64">
        <f t="shared" si="9"/>
        <v>0.9999849390197475</v>
      </c>
      <c r="C51" s="11">
        <f t="shared" si="10"/>
        <v>0.99999987853625472</v>
      </c>
      <c r="D51" s="11">
        <f t="shared" si="11"/>
        <v>0</v>
      </c>
      <c r="E51" s="11">
        <f t="shared" si="12"/>
        <v>0</v>
      </c>
      <c r="F51" s="11">
        <f t="shared" si="13"/>
        <v>0</v>
      </c>
      <c r="G51" s="11">
        <f t="shared" si="14"/>
        <v>1.1172110815249603E-5</v>
      </c>
      <c r="H51" s="11">
        <f t="shared" si="15"/>
        <v>8.7386975544667678E-8</v>
      </c>
      <c r="I51" s="11">
        <f t="shared" si="16"/>
        <v>0</v>
      </c>
      <c r="J51" s="11">
        <f t="shared" si="83"/>
        <v>0</v>
      </c>
      <c r="K51" s="11">
        <f t="shared" si="70"/>
        <v>0</v>
      </c>
      <c r="L51" s="11">
        <f t="shared" si="19"/>
        <v>3.8888694372518628E-6</v>
      </c>
      <c r="M51" s="11">
        <f t="shared" si="20"/>
        <v>3.4076769739321833E-8</v>
      </c>
      <c r="N51" s="11">
        <f t="shared" si="21"/>
        <v>0</v>
      </c>
      <c r="O51" s="11">
        <f t="shared" si="22"/>
        <v>0</v>
      </c>
      <c r="P51" s="16">
        <f t="shared" si="23"/>
        <v>0</v>
      </c>
      <c r="Q51" s="33" t="e">
        <f t="shared" si="71"/>
        <v>#REF!</v>
      </c>
      <c r="R51" s="33">
        <f t="shared" si="72"/>
        <v>0</v>
      </c>
      <c r="S51" s="33">
        <f t="shared" si="72"/>
        <v>0</v>
      </c>
      <c r="T51" s="33">
        <f t="shared" si="72"/>
        <v>0</v>
      </c>
      <c r="U51" s="11"/>
      <c r="V51" s="11"/>
      <c r="W51" s="11"/>
      <c r="X51" s="2">
        <f t="shared" ca="1" si="24"/>
        <v>-1</v>
      </c>
      <c r="Y51" s="2">
        <f t="shared" ca="1" si="25"/>
        <v>0</v>
      </c>
      <c r="Z51" s="2">
        <f t="shared" ca="1" si="26"/>
        <v>0</v>
      </c>
      <c r="AA51" s="2">
        <f t="shared" ca="1" si="27"/>
        <v>-1</v>
      </c>
      <c r="AB51" s="2">
        <f t="shared" ca="1" si="28"/>
        <v>0</v>
      </c>
      <c r="AC51" s="2">
        <f t="shared" ca="1" si="29"/>
        <v>0</v>
      </c>
      <c r="AD51" s="2">
        <f t="shared" ca="1" si="73"/>
        <v>-1</v>
      </c>
      <c r="AE51" s="2">
        <f t="shared" ca="1" si="74"/>
        <v>0</v>
      </c>
      <c r="AF51" s="2">
        <f t="shared" ca="1" si="75"/>
        <v>0</v>
      </c>
      <c r="AG51" s="11"/>
      <c r="AH51" s="11"/>
      <c r="AI51" s="11"/>
      <c r="AJ51" s="2">
        <f t="shared" ca="1" si="33"/>
        <v>-1</v>
      </c>
      <c r="AK51" s="2">
        <f t="shared" ca="1" si="34"/>
        <v>0</v>
      </c>
      <c r="AL51" s="2">
        <f t="shared" ca="1" si="35"/>
        <v>0</v>
      </c>
      <c r="AM51" s="2">
        <f t="shared" ca="1" si="36"/>
        <v>-1</v>
      </c>
      <c r="AN51" s="2">
        <f t="shared" ca="1" si="37"/>
        <v>0</v>
      </c>
      <c r="AO51" s="2">
        <f t="shared" ca="1" si="38"/>
        <v>0</v>
      </c>
      <c r="AP51" s="2">
        <f t="shared" ca="1" si="39"/>
        <v>-1</v>
      </c>
      <c r="AQ51" s="2">
        <f t="shared" ca="1" si="40"/>
        <v>0</v>
      </c>
      <c r="AR51" s="2">
        <f t="shared" ca="1" si="41"/>
        <v>0</v>
      </c>
      <c r="AS51" s="11"/>
      <c r="AT51" s="11"/>
      <c r="AU51" s="11"/>
      <c r="AV51" s="2">
        <f t="shared" ca="1" si="42"/>
        <v>-1</v>
      </c>
      <c r="AW51" s="2">
        <f t="shared" ca="1" si="43"/>
        <v>0</v>
      </c>
      <c r="AX51" s="2">
        <f t="shared" ca="1" si="44"/>
        <v>0</v>
      </c>
      <c r="AY51" s="2">
        <f t="shared" ca="1" si="45"/>
        <v>-1</v>
      </c>
      <c r="AZ51" s="2">
        <f t="shared" ca="1" si="46"/>
        <v>0</v>
      </c>
      <c r="BA51" s="2">
        <f t="shared" ca="1" si="47"/>
        <v>0</v>
      </c>
      <c r="BB51" s="2">
        <f t="shared" ca="1" si="48"/>
        <v>-1</v>
      </c>
      <c r="BC51" s="2">
        <f t="shared" ca="1" si="49"/>
        <v>0</v>
      </c>
      <c r="BD51" s="2">
        <f t="shared" ca="1" si="50"/>
        <v>0</v>
      </c>
      <c r="BF51" s="1">
        <f t="shared" si="76"/>
        <v>1.9999810501503101</v>
      </c>
      <c r="BG51" s="1">
        <f t="shared" si="77"/>
        <v>0</v>
      </c>
      <c r="BH51" s="1">
        <f t="shared" si="78"/>
        <v>0</v>
      </c>
      <c r="BI51" s="1">
        <f t="shared" si="79"/>
        <v>0</v>
      </c>
      <c r="BJ51" s="1" t="str">
        <f t="shared" si="64"/>
        <v/>
      </c>
      <c r="BK51" s="1" t="str">
        <f t="shared" si="55"/>
        <v/>
      </c>
      <c r="BL51" s="1" t="str">
        <f t="shared" si="65"/>
        <v/>
      </c>
      <c r="BM51" s="1" t="str">
        <f t="shared" si="66"/>
        <v/>
      </c>
      <c r="BN51" s="39">
        <f t="shared" si="56"/>
        <v>0.99999611113056275</v>
      </c>
      <c r="BO51" s="39">
        <f t="shared" si="80"/>
        <v>1</v>
      </c>
      <c r="BP51" s="39">
        <f t="shared" si="81"/>
        <v>1</v>
      </c>
      <c r="BQ51" s="39">
        <f t="shared" si="82"/>
        <v>1</v>
      </c>
      <c r="BR51" s="1">
        <f t="shared" si="67"/>
        <v>-3.8888694372518628E-6</v>
      </c>
      <c r="BS51" s="1">
        <f t="shared" si="68"/>
        <v>-3.8888694372518628E-6</v>
      </c>
      <c r="BT51" s="1">
        <f t="shared" si="69"/>
        <v>-3.8888694372518628E-6</v>
      </c>
      <c r="BY51" s="11">
        <f t="shared" si="60"/>
        <v>0.99999611113056275</v>
      </c>
      <c r="BZ51" s="11">
        <f t="shared" si="61"/>
        <v>1</v>
      </c>
      <c r="CA51" s="11">
        <f t="shared" si="62"/>
        <v>1</v>
      </c>
      <c r="CB51" s="11">
        <f t="shared" si="63"/>
        <v>1</v>
      </c>
      <c r="CC51" s="11">
        <f>BY51-SUM(CC$15:CC50)</f>
        <v>8.0993259332640122E-7</v>
      </c>
    </row>
    <row r="52" spans="1:81" x14ac:dyDescent="0.25">
      <c r="A52" s="2">
        <v>38</v>
      </c>
      <c r="B52" s="64">
        <f t="shared" si="9"/>
        <v>0.9999874720067935</v>
      </c>
      <c r="C52" s="11">
        <f t="shared" si="10"/>
        <v>0.99999990945094186</v>
      </c>
      <c r="D52" s="11">
        <f t="shared" si="11"/>
        <v>0</v>
      </c>
      <c r="E52" s="11">
        <f t="shared" si="12"/>
        <v>0</v>
      </c>
      <c r="F52" s="11">
        <f t="shared" si="13"/>
        <v>0</v>
      </c>
      <c r="G52" s="11">
        <f t="shared" si="14"/>
        <v>9.2931680137908756E-6</v>
      </c>
      <c r="H52" s="11">
        <f t="shared" si="15"/>
        <v>6.5145433936208974E-8</v>
      </c>
      <c r="I52" s="11">
        <f t="shared" si="16"/>
        <v>0</v>
      </c>
      <c r="J52" s="11">
        <f t="shared" si="83"/>
        <v>0</v>
      </c>
      <c r="K52" s="11">
        <f t="shared" si="70"/>
        <v>0</v>
      </c>
      <c r="L52" s="11">
        <f t="shared" si="19"/>
        <v>3.2348251927105665E-6</v>
      </c>
      <c r="M52" s="11">
        <f t="shared" si="20"/>
        <v>2.5403624204223263E-8</v>
      </c>
      <c r="N52" s="11">
        <f t="shared" si="21"/>
        <v>0</v>
      </c>
      <c r="O52" s="11">
        <f t="shared" si="22"/>
        <v>0</v>
      </c>
      <c r="P52" s="16">
        <f t="shared" si="23"/>
        <v>0</v>
      </c>
      <c r="Q52" s="33" t="e">
        <f t="shared" si="71"/>
        <v>#REF!</v>
      </c>
      <c r="R52" s="33">
        <f t="shared" si="72"/>
        <v>0</v>
      </c>
      <c r="S52" s="33">
        <f t="shared" si="72"/>
        <v>0</v>
      </c>
      <c r="T52" s="33">
        <f t="shared" si="72"/>
        <v>0</v>
      </c>
      <c r="U52" s="11"/>
      <c r="V52" s="11"/>
      <c r="W52" s="11"/>
      <c r="X52" s="2">
        <f t="shared" ca="1" si="24"/>
        <v>-1</v>
      </c>
      <c r="Y52" s="2">
        <f t="shared" ca="1" si="25"/>
        <v>0</v>
      </c>
      <c r="Z52" s="2">
        <f t="shared" ca="1" si="26"/>
        <v>0</v>
      </c>
      <c r="AA52" s="2">
        <f t="shared" ca="1" si="27"/>
        <v>-1</v>
      </c>
      <c r="AB52" s="2">
        <f t="shared" ca="1" si="28"/>
        <v>0</v>
      </c>
      <c r="AC52" s="2">
        <f t="shared" ca="1" si="29"/>
        <v>0</v>
      </c>
      <c r="AD52" s="2">
        <f t="shared" ca="1" si="73"/>
        <v>-1</v>
      </c>
      <c r="AE52" s="2">
        <f t="shared" ca="1" si="74"/>
        <v>0</v>
      </c>
      <c r="AF52" s="2">
        <f t="shared" ca="1" si="75"/>
        <v>0</v>
      </c>
      <c r="AG52" s="11"/>
      <c r="AH52" s="11"/>
      <c r="AI52" s="11"/>
      <c r="AJ52" s="2">
        <f t="shared" ca="1" si="33"/>
        <v>-1</v>
      </c>
      <c r="AK52" s="2">
        <f t="shared" ca="1" si="34"/>
        <v>0</v>
      </c>
      <c r="AL52" s="2">
        <f t="shared" ca="1" si="35"/>
        <v>0</v>
      </c>
      <c r="AM52" s="2">
        <f t="shared" ca="1" si="36"/>
        <v>-1</v>
      </c>
      <c r="AN52" s="2">
        <f t="shared" ca="1" si="37"/>
        <v>0</v>
      </c>
      <c r="AO52" s="2">
        <f t="shared" ca="1" si="38"/>
        <v>0</v>
      </c>
      <c r="AP52" s="2">
        <f t="shared" ca="1" si="39"/>
        <v>-1</v>
      </c>
      <c r="AQ52" s="2">
        <f t="shared" ca="1" si="40"/>
        <v>0</v>
      </c>
      <c r="AR52" s="2">
        <f t="shared" ca="1" si="41"/>
        <v>0</v>
      </c>
      <c r="AS52" s="11"/>
      <c r="AT52" s="11"/>
      <c r="AU52" s="11"/>
      <c r="AV52" s="2">
        <f t="shared" ca="1" si="42"/>
        <v>-1</v>
      </c>
      <c r="AW52" s="2">
        <f t="shared" ca="1" si="43"/>
        <v>0</v>
      </c>
      <c r="AX52" s="2">
        <f t="shared" ca="1" si="44"/>
        <v>0</v>
      </c>
      <c r="AY52" s="2">
        <f t="shared" ca="1" si="45"/>
        <v>-1</v>
      </c>
      <c r="AZ52" s="2">
        <f t="shared" ca="1" si="46"/>
        <v>0</v>
      </c>
      <c r="BA52" s="2">
        <f t="shared" ca="1" si="47"/>
        <v>0</v>
      </c>
      <c r="BB52" s="2">
        <f t="shared" ca="1" si="48"/>
        <v>-1</v>
      </c>
      <c r="BC52" s="2">
        <f t="shared" ca="1" si="49"/>
        <v>0</v>
      </c>
      <c r="BD52" s="2">
        <f t="shared" ca="1" si="50"/>
        <v>0</v>
      </c>
      <c r="BF52" s="1">
        <f t="shared" si="76"/>
        <v>1.9999842371816008</v>
      </c>
      <c r="BG52" s="1">
        <f t="shared" si="77"/>
        <v>0</v>
      </c>
      <c r="BH52" s="1">
        <f t="shared" si="78"/>
        <v>0</v>
      </c>
      <c r="BI52" s="1">
        <f t="shared" si="79"/>
        <v>0</v>
      </c>
      <c r="BJ52" s="1" t="str">
        <f t="shared" si="64"/>
        <v/>
      </c>
      <c r="BK52" s="1" t="str">
        <f t="shared" si="55"/>
        <v/>
      </c>
      <c r="BL52" s="1" t="str">
        <f t="shared" si="65"/>
        <v/>
      </c>
      <c r="BM52" s="1" t="str">
        <f t="shared" si="66"/>
        <v/>
      </c>
      <c r="BN52" s="39">
        <f t="shared" si="56"/>
        <v>0.99999676517480729</v>
      </c>
      <c r="BO52" s="39">
        <f t="shared" si="80"/>
        <v>1</v>
      </c>
      <c r="BP52" s="39">
        <f t="shared" si="81"/>
        <v>1</v>
      </c>
      <c r="BQ52" s="39">
        <f t="shared" si="82"/>
        <v>1</v>
      </c>
      <c r="BR52" s="1">
        <f t="shared" si="67"/>
        <v>-3.2348251927105665E-6</v>
      </c>
      <c r="BS52" s="1">
        <f t="shared" si="68"/>
        <v>-3.2348251927105665E-6</v>
      </c>
      <c r="BT52" s="1">
        <f t="shared" si="69"/>
        <v>-3.2348251927105665E-6</v>
      </c>
      <c r="BY52" s="11">
        <f t="shared" si="60"/>
        <v>0.99999676517480729</v>
      </c>
      <c r="BZ52" s="11">
        <f t="shared" si="61"/>
        <v>1</v>
      </c>
      <c r="CA52" s="11">
        <f t="shared" si="62"/>
        <v>1</v>
      </c>
      <c r="CB52" s="11">
        <f t="shared" si="63"/>
        <v>1</v>
      </c>
      <c r="CC52" s="11">
        <f>BY52-SUM(CC$15:CC51)</f>
        <v>6.5404424454129639E-7</v>
      </c>
    </row>
    <row r="53" spans="1:81" x14ac:dyDescent="0.25">
      <c r="A53" s="2">
        <v>39</v>
      </c>
      <c r="B53" s="64">
        <f t="shared" si="9"/>
        <v>0.99998952902733862</v>
      </c>
      <c r="C53" s="11">
        <f t="shared" si="10"/>
        <v>0.99999993198027082</v>
      </c>
      <c r="D53" s="11">
        <f t="shared" si="11"/>
        <v>0</v>
      </c>
      <c r="E53" s="11">
        <f t="shared" si="12"/>
        <v>0</v>
      </c>
      <c r="F53" s="11">
        <f t="shared" si="13"/>
        <v>0</v>
      </c>
      <c r="G53" s="11">
        <f t="shared" si="14"/>
        <v>7.7672902827341517E-6</v>
      </c>
      <c r="H53" s="11">
        <f t="shared" si="15"/>
        <v>4.8936729890591835E-8</v>
      </c>
      <c r="I53" s="11">
        <f t="shared" si="16"/>
        <v>0</v>
      </c>
      <c r="J53" s="11">
        <f t="shared" si="83"/>
        <v>0</v>
      </c>
      <c r="K53" s="11">
        <f t="shared" si="70"/>
        <v>0</v>
      </c>
      <c r="L53" s="11">
        <f t="shared" si="19"/>
        <v>2.7036823786463771E-6</v>
      </c>
      <c r="M53" s="11">
        <f t="shared" si="20"/>
        <v>1.9082999291875069E-8</v>
      </c>
      <c r="N53" s="11">
        <f t="shared" si="21"/>
        <v>0</v>
      </c>
      <c r="O53" s="11">
        <f t="shared" si="22"/>
        <v>0</v>
      </c>
      <c r="P53" s="16">
        <f t="shared" si="23"/>
        <v>0</v>
      </c>
      <c r="Q53" s="33" t="e">
        <f t="shared" si="71"/>
        <v>#REF!</v>
      </c>
      <c r="R53" s="33">
        <f t="shared" si="72"/>
        <v>0</v>
      </c>
      <c r="S53" s="33">
        <f t="shared" si="72"/>
        <v>0</v>
      </c>
      <c r="T53" s="33">
        <f t="shared" si="72"/>
        <v>0</v>
      </c>
      <c r="U53" s="11"/>
      <c r="V53" s="11"/>
      <c r="W53" s="11"/>
      <c r="X53" s="2">
        <f t="shared" ca="1" si="24"/>
        <v>-1</v>
      </c>
      <c r="Y53" s="2">
        <f t="shared" ca="1" si="25"/>
        <v>0</v>
      </c>
      <c r="Z53" s="2">
        <f t="shared" ca="1" si="26"/>
        <v>0</v>
      </c>
      <c r="AA53" s="2">
        <f t="shared" ca="1" si="27"/>
        <v>-1</v>
      </c>
      <c r="AB53" s="2">
        <f t="shared" ca="1" si="28"/>
        <v>0</v>
      </c>
      <c r="AC53" s="2">
        <f t="shared" ca="1" si="29"/>
        <v>0</v>
      </c>
      <c r="AD53" s="2">
        <f t="shared" ca="1" si="73"/>
        <v>-1</v>
      </c>
      <c r="AE53" s="2">
        <f t="shared" ca="1" si="74"/>
        <v>0</v>
      </c>
      <c r="AF53" s="2">
        <f t="shared" ca="1" si="75"/>
        <v>0</v>
      </c>
      <c r="AG53" s="11"/>
      <c r="AH53" s="11"/>
      <c r="AI53" s="11"/>
      <c r="AJ53" s="2">
        <f t="shared" ca="1" si="33"/>
        <v>-1</v>
      </c>
      <c r="AK53" s="2">
        <f t="shared" ca="1" si="34"/>
        <v>0</v>
      </c>
      <c r="AL53" s="2">
        <f t="shared" ca="1" si="35"/>
        <v>0</v>
      </c>
      <c r="AM53" s="2">
        <f t="shared" ca="1" si="36"/>
        <v>-1</v>
      </c>
      <c r="AN53" s="2">
        <f t="shared" ca="1" si="37"/>
        <v>0</v>
      </c>
      <c r="AO53" s="2">
        <f t="shared" ca="1" si="38"/>
        <v>0</v>
      </c>
      <c r="AP53" s="2">
        <f t="shared" ca="1" si="39"/>
        <v>-1</v>
      </c>
      <c r="AQ53" s="2">
        <f t="shared" ca="1" si="40"/>
        <v>0</v>
      </c>
      <c r="AR53" s="2">
        <f t="shared" ca="1" si="41"/>
        <v>0</v>
      </c>
      <c r="AS53" s="11"/>
      <c r="AT53" s="11"/>
      <c r="AU53" s="11"/>
      <c r="AV53" s="2">
        <f t="shared" ca="1" si="42"/>
        <v>-1</v>
      </c>
      <c r="AW53" s="2">
        <f t="shared" ca="1" si="43"/>
        <v>0</v>
      </c>
      <c r="AX53" s="2">
        <f t="shared" ca="1" si="44"/>
        <v>0</v>
      </c>
      <c r="AY53" s="2">
        <f t="shared" ca="1" si="45"/>
        <v>-1</v>
      </c>
      <c r="AZ53" s="2">
        <f t="shared" ca="1" si="46"/>
        <v>0</v>
      </c>
      <c r="BA53" s="2">
        <f t="shared" ca="1" si="47"/>
        <v>0</v>
      </c>
      <c r="BB53" s="2">
        <f t="shared" ca="1" si="48"/>
        <v>-1</v>
      </c>
      <c r="BC53" s="2">
        <f t="shared" ca="1" si="49"/>
        <v>0</v>
      </c>
      <c r="BD53" s="2">
        <f t="shared" ca="1" si="50"/>
        <v>0</v>
      </c>
      <c r="BF53" s="1">
        <f t="shared" si="76"/>
        <v>1.99998682534496</v>
      </c>
      <c r="BG53" s="1">
        <f t="shared" si="77"/>
        <v>0</v>
      </c>
      <c r="BH53" s="1">
        <f t="shared" si="78"/>
        <v>0</v>
      </c>
      <c r="BI53" s="1">
        <f t="shared" si="79"/>
        <v>0</v>
      </c>
      <c r="BJ53" s="1" t="str">
        <f t="shared" si="64"/>
        <v/>
      </c>
      <c r="BK53" s="1" t="str">
        <f t="shared" si="55"/>
        <v/>
      </c>
      <c r="BL53" s="1" t="str">
        <f t="shared" si="65"/>
        <v/>
      </c>
      <c r="BM53" s="1" t="str">
        <f t="shared" si="66"/>
        <v/>
      </c>
      <c r="BN53" s="39">
        <f t="shared" si="56"/>
        <v>0.99999729631762135</v>
      </c>
      <c r="BO53" s="39">
        <f t="shared" si="80"/>
        <v>1</v>
      </c>
      <c r="BP53" s="39">
        <f t="shared" si="81"/>
        <v>1</v>
      </c>
      <c r="BQ53" s="39">
        <f t="shared" si="82"/>
        <v>1</v>
      </c>
      <c r="BR53" s="1">
        <f t="shared" si="67"/>
        <v>-2.7036823786463771E-6</v>
      </c>
      <c r="BS53" s="1">
        <f t="shared" si="68"/>
        <v>-2.7036823786463771E-6</v>
      </c>
      <c r="BT53" s="1">
        <f t="shared" si="69"/>
        <v>-2.7036823786463771E-6</v>
      </c>
      <c r="BY53" s="11">
        <f t="shared" si="60"/>
        <v>0.99999729631762135</v>
      </c>
      <c r="BZ53" s="11">
        <f t="shared" si="61"/>
        <v>1</v>
      </c>
      <c r="CA53" s="11">
        <f t="shared" si="62"/>
        <v>1</v>
      </c>
      <c r="CB53" s="11">
        <f t="shared" si="63"/>
        <v>1</v>
      </c>
      <c r="CC53" s="11">
        <f>BY53-SUM(CC$15:CC52)</f>
        <v>5.3114281406418939E-7</v>
      </c>
    </row>
    <row r="54" spans="1:81" x14ac:dyDescent="0.25">
      <c r="A54" s="2">
        <v>40</v>
      </c>
      <c r="B54" s="64">
        <f t="shared" si="9"/>
        <v>0.99999120846667899</v>
      </c>
      <c r="C54" s="11">
        <f t="shared" si="10"/>
        <v>0.99999994853265761</v>
      </c>
      <c r="D54" s="11">
        <f t="shared" si="11"/>
        <v>0</v>
      </c>
      <c r="E54" s="11">
        <f t="shared" si="12"/>
        <v>0</v>
      </c>
      <c r="F54" s="11">
        <f t="shared" si="13"/>
        <v>0</v>
      </c>
      <c r="G54" s="11">
        <f t="shared" si="14"/>
        <v>6.5214973962168798E-6</v>
      </c>
      <c r="H54" s="11">
        <f t="shared" si="15"/>
        <v>3.7028131005811815E-8</v>
      </c>
      <c r="I54" s="11">
        <f t="shared" si="16"/>
        <v>0</v>
      </c>
      <c r="J54" s="11">
        <f t="shared" si="83"/>
        <v>0</v>
      </c>
      <c r="K54" s="11">
        <f t="shared" si="70"/>
        <v>0</v>
      </c>
      <c r="L54" s="11">
        <f t="shared" si="19"/>
        <v>2.2700359247895818E-6</v>
      </c>
      <c r="M54" s="11">
        <f t="shared" si="20"/>
        <v>1.4439211382111239E-8</v>
      </c>
      <c r="N54" s="11">
        <f t="shared" si="21"/>
        <v>0</v>
      </c>
      <c r="O54" s="11">
        <f t="shared" si="22"/>
        <v>0</v>
      </c>
      <c r="P54" s="16">
        <f t="shared" si="23"/>
        <v>0</v>
      </c>
      <c r="Q54" s="33" t="e">
        <f t="shared" si="71"/>
        <v>#REF!</v>
      </c>
      <c r="R54" s="33">
        <f t="shared" si="72"/>
        <v>0</v>
      </c>
      <c r="S54" s="33">
        <f t="shared" si="72"/>
        <v>0</v>
      </c>
      <c r="T54" s="33">
        <f t="shared" si="72"/>
        <v>0</v>
      </c>
      <c r="U54" s="11"/>
      <c r="V54" s="11"/>
      <c r="W54" s="11"/>
      <c r="X54" s="2">
        <f t="shared" ca="1" si="24"/>
        <v>-1</v>
      </c>
      <c r="Y54" s="2">
        <f t="shared" ca="1" si="25"/>
        <v>0</v>
      </c>
      <c r="Z54" s="2">
        <f t="shared" ca="1" si="26"/>
        <v>0</v>
      </c>
      <c r="AA54" s="2">
        <f t="shared" ca="1" si="27"/>
        <v>-1</v>
      </c>
      <c r="AB54" s="2">
        <f t="shared" ca="1" si="28"/>
        <v>0</v>
      </c>
      <c r="AC54" s="2">
        <f t="shared" ca="1" si="29"/>
        <v>0</v>
      </c>
      <c r="AD54" s="2">
        <f t="shared" ca="1" si="73"/>
        <v>-1</v>
      </c>
      <c r="AE54" s="2">
        <f t="shared" ca="1" si="74"/>
        <v>0</v>
      </c>
      <c r="AF54" s="2">
        <f t="shared" ca="1" si="75"/>
        <v>0</v>
      </c>
      <c r="AG54" s="11"/>
      <c r="AH54" s="11"/>
      <c r="AI54" s="11"/>
      <c r="AJ54" s="2">
        <f t="shared" ca="1" si="33"/>
        <v>-1</v>
      </c>
      <c r="AK54" s="2">
        <f t="shared" ca="1" si="34"/>
        <v>0</v>
      </c>
      <c r="AL54" s="2">
        <f t="shared" ca="1" si="35"/>
        <v>0</v>
      </c>
      <c r="AM54" s="2">
        <f t="shared" ca="1" si="36"/>
        <v>-1</v>
      </c>
      <c r="AN54" s="2">
        <f t="shared" ca="1" si="37"/>
        <v>0</v>
      </c>
      <c r="AO54" s="2">
        <f t="shared" ca="1" si="38"/>
        <v>0</v>
      </c>
      <c r="AP54" s="2">
        <f t="shared" ca="1" si="39"/>
        <v>-1</v>
      </c>
      <c r="AQ54" s="2">
        <f t="shared" ca="1" si="40"/>
        <v>0</v>
      </c>
      <c r="AR54" s="2">
        <f t="shared" ca="1" si="41"/>
        <v>0</v>
      </c>
      <c r="AS54" s="11"/>
      <c r="AT54" s="11"/>
      <c r="AU54" s="11"/>
      <c r="AV54" s="2">
        <f t="shared" ca="1" si="42"/>
        <v>-1</v>
      </c>
      <c r="AW54" s="2">
        <f t="shared" ca="1" si="43"/>
        <v>0</v>
      </c>
      <c r="AX54" s="2">
        <f t="shared" ca="1" si="44"/>
        <v>0</v>
      </c>
      <c r="AY54" s="2">
        <f t="shared" ca="1" si="45"/>
        <v>-1</v>
      </c>
      <c r="AZ54" s="2">
        <f t="shared" ca="1" si="46"/>
        <v>0</v>
      </c>
      <c r="BA54" s="2">
        <f t="shared" ca="1" si="47"/>
        <v>0</v>
      </c>
      <c r="BB54" s="2">
        <f t="shared" ca="1" si="48"/>
        <v>-1</v>
      </c>
      <c r="BC54" s="2">
        <f t="shared" ca="1" si="49"/>
        <v>0</v>
      </c>
      <c r="BD54" s="2">
        <f t="shared" ca="1" si="50"/>
        <v>0</v>
      </c>
      <c r="BF54" s="1">
        <f t="shared" si="76"/>
        <v>1.9999889384307541</v>
      </c>
      <c r="BG54" s="1">
        <f t="shared" si="77"/>
        <v>0</v>
      </c>
      <c r="BH54" s="1">
        <f t="shared" si="78"/>
        <v>0</v>
      </c>
      <c r="BI54" s="1">
        <f t="shared" si="79"/>
        <v>0</v>
      </c>
      <c r="BJ54" s="1" t="str">
        <f t="shared" si="64"/>
        <v/>
      </c>
      <c r="BK54" s="1" t="str">
        <f t="shared" si="55"/>
        <v/>
      </c>
      <c r="BL54" s="1" t="str">
        <f t="shared" si="65"/>
        <v/>
      </c>
      <c r="BM54" s="1" t="str">
        <f t="shared" si="66"/>
        <v/>
      </c>
      <c r="BN54" s="39">
        <f t="shared" si="56"/>
        <v>0.99999772996407521</v>
      </c>
      <c r="BO54" s="39">
        <f t="shared" si="80"/>
        <v>1</v>
      </c>
      <c r="BP54" s="39">
        <f t="shared" si="81"/>
        <v>1</v>
      </c>
      <c r="BQ54" s="39">
        <f t="shared" si="82"/>
        <v>1</v>
      </c>
      <c r="BR54" s="1">
        <f t="shared" si="67"/>
        <v>-2.2700359247895818E-6</v>
      </c>
      <c r="BS54" s="1">
        <f t="shared" si="68"/>
        <v>-2.2700359247895818E-6</v>
      </c>
      <c r="BT54" s="1">
        <f t="shared" si="69"/>
        <v>-2.2700359247895818E-6</v>
      </c>
      <c r="BY54" s="11">
        <f t="shared" si="60"/>
        <v>0.99999772996407521</v>
      </c>
      <c r="BZ54" s="11">
        <f t="shared" si="61"/>
        <v>1</v>
      </c>
      <c r="CA54" s="11">
        <f t="shared" si="62"/>
        <v>1</v>
      </c>
      <c r="CB54" s="11">
        <f t="shared" si="63"/>
        <v>1</v>
      </c>
      <c r="CC54" s="11">
        <f>BY54-SUM(CC$15:CC53)</f>
        <v>4.3364645385679523E-7</v>
      </c>
    </row>
    <row r="55" spans="1:81" x14ac:dyDescent="0.25">
      <c r="A55" s="2">
        <v>41</v>
      </c>
      <c r="B55" s="64">
        <f t="shared" si="9"/>
        <v>0.99999258660852186</v>
      </c>
      <c r="C55" s="11">
        <f t="shared" si="10"/>
        <v>0.99999996078799092</v>
      </c>
      <c r="D55" s="11">
        <f t="shared" si="11"/>
        <v>0</v>
      </c>
      <c r="E55" s="11">
        <f t="shared" si="12"/>
        <v>0</v>
      </c>
      <c r="F55" s="11">
        <f t="shared" si="13"/>
        <v>0</v>
      </c>
      <c r="G55" s="11">
        <f t="shared" si="14"/>
        <v>5.499203456382773E-6</v>
      </c>
      <c r="H55" s="11">
        <f t="shared" si="15"/>
        <v>2.8211043168191452E-8</v>
      </c>
      <c r="I55" s="11">
        <f t="shared" si="16"/>
        <v>0</v>
      </c>
      <c r="J55" s="11">
        <f t="shared" si="83"/>
        <v>0</v>
      </c>
      <c r="K55" s="11">
        <f t="shared" si="70"/>
        <v>0</v>
      </c>
      <c r="L55" s="11">
        <f t="shared" si="19"/>
        <v>1.9141880217565799E-6</v>
      </c>
      <c r="M55" s="11">
        <f t="shared" si="20"/>
        <v>1.1000965915997085E-8</v>
      </c>
      <c r="N55" s="11">
        <f t="shared" si="21"/>
        <v>0</v>
      </c>
      <c r="O55" s="11">
        <f t="shared" si="22"/>
        <v>0</v>
      </c>
      <c r="P55" s="16">
        <f t="shared" si="23"/>
        <v>0</v>
      </c>
      <c r="Q55" s="33" t="e">
        <f t="shared" si="71"/>
        <v>#REF!</v>
      </c>
      <c r="R55" s="33">
        <f t="shared" ref="R55:T74" si="84">IF(AND(R$9=1,$A55&gt;=$Q$7,$A55&lt;=$Q$8),1,0)</f>
        <v>0</v>
      </c>
      <c r="S55" s="33">
        <f t="shared" si="84"/>
        <v>0</v>
      </c>
      <c r="T55" s="33">
        <f t="shared" si="84"/>
        <v>0</v>
      </c>
      <c r="U55" s="11"/>
      <c r="V55" s="11"/>
      <c r="W55" s="11"/>
      <c r="X55" s="2">
        <f t="shared" ca="1" si="24"/>
        <v>-1</v>
      </c>
      <c r="Y55" s="2">
        <f t="shared" ca="1" si="25"/>
        <v>0</v>
      </c>
      <c r="Z55" s="2">
        <f t="shared" ca="1" si="26"/>
        <v>0</v>
      </c>
      <c r="AA55" s="2">
        <f t="shared" ca="1" si="27"/>
        <v>-1</v>
      </c>
      <c r="AB55" s="2">
        <f t="shared" ca="1" si="28"/>
        <v>0</v>
      </c>
      <c r="AC55" s="2">
        <f t="shared" ca="1" si="29"/>
        <v>0</v>
      </c>
      <c r="AD55" s="2">
        <f t="shared" ca="1" si="73"/>
        <v>-1</v>
      </c>
      <c r="AE55" s="2">
        <f t="shared" ca="1" si="74"/>
        <v>0</v>
      </c>
      <c r="AF55" s="2">
        <f t="shared" ca="1" si="75"/>
        <v>0</v>
      </c>
      <c r="AG55" s="11"/>
      <c r="AH55" s="11"/>
      <c r="AI55" s="11"/>
      <c r="AJ55" s="2">
        <f t="shared" ca="1" si="33"/>
        <v>-1</v>
      </c>
      <c r="AK55" s="2">
        <f t="shared" ca="1" si="34"/>
        <v>0</v>
      </c>
      <c r="AL55" s="2">
        <f t="shared" ca="1" si="35"/>
        <v>0</v>
      </c>
      <c r="AM55" s="2">
        <f t="shared" ca="1" si="36"/>
        <v>-1</v>
      </c>
      <c r="AN55" s="2">
        <f t="shared" ca="1" si="37"/>
        <v>0</v>
      </c>
      <c r="AO55" s="2">
        <f t="shared" ca="1" si="38"/>
        <v>0</v>
      </c>
      <c r="AP55" s="2">
        <f t="shared" ca="1" si="39"/>
        <v>-1</v>
      </c>
      <c r="AQ55" s="2">
        <f t="shared" ca="1" si="40"/>
        <v>0</v>
      </c>
      <c r="AR55" s="2">
        <f t="shared" ca="1" si="41"/>
        <v>0</v>
      </c>
      <c r="AS55" s="11"/>
      <c r="AT55" s="11"/>
      <c r="AU55" s="11"/>
      <c r="AV55" s="2">
        <f t="shared" ca="1" si="42"/>
        <v>-1</v>
      </c>
      <c r="AW55" s="2">
        <f t="shared" ca="1" si="43"/>
        <v>0</v>
      </c>
      <c r="AX55" s="2">
        <f t="shared" ca="1" si="44"/>
        <v>0</v>
      </c>
      <c r="AY55" s="2">
        <f t="shared" ca="1" si="45"/>
        <v>-1</v>
      </c>
      <c r="AZ55" s="2">
        <f t="shared" ca="1" si="46"/>
        <v>0</v>
      </c>
      <c r="BA55" s="2">
        <f t="shared" ca="1" si="47"/>
        <v>0</v>
      </c>
      <c r="BB55" s="2">
        <f t="shared" ca="1" si="48"/>
        <v>-1</v>
      </c>
      <c r="BC55" s="2">
        <f t="shared" ca="1" si="49"/>
        <v>0</v>
      </c>
      <c r="BD55" s="2">
        <f t="shared" ca="1" si="50"/>
        <v>0</v>
      </c>
      <c r="BF55" s="1">
        <f t="shared" si="76"/>
        <v>1.9999906724205001</v>
      </c>
      <c r="BG55" s="1">
        <f t="shared" si="77"/>
        <v>0</v>
      </c>
      <c r="BH55" s="1">
        <f t="shared" si="78"/>
        <v>0</v>
      </c>
      <c r="BI55" s="1">
        <f t="shared" si="79"/>
        <v>0</v>
      </c>
      <c r="BJ55" s="1" t="str">
        <f t="shared" si="64"/>
        <v/>
      </c>
      <c r="BK55" s="1" t="str">
        <f t="shared" si="55"/>
        <v/>
      </c>
      <c r="BL55" s="1" t="str">
        <f t="shared" si="65"/>
        <v/>
      </c>
      <c r="BM55" s="1" t="str">
        <f t="shared" si="66"/>
        <v/>
      </c>
      <c r="BN55" s="39">
        <f t="shared" si="56"/>
        <v>0.99999808581197824</v>
      </c>
      <c r="BO55" s="39">
        <f t="shared" si="80"/>
        <v>1</v>
      </c>
      <c r="BP55" s="39">
        <f t="shared" si="81"/>
        <v>1</v>
      </c>
      <c r="BQ55" s="39">
        <f t="shared" si="82"/>
        <v>1</v>
      </c>
      <c r="BR55" s="1">
        <f t="shared" si="67"/>
        <v>-1.9141880217565799E-6</v>
      </c>
      <c r="BS55" s="1">
        <f t="shared" si="68"/>
        <v>-1.9141880217565799E-6</v>
      </c>
      <c r="BT55" s="1">
        <f t="shared" si="69"/>
        <v>-1.9141880217565799E-6</v>
      </c>
      <c r="BY55" s="11">
        <f t="shared" si="60"/>
        <v>0.99999808581197824</v>
      </c>
      <c r="BZ55" s="11">
        <f t="shared" si="61"/>
        <v>1</v>
      </c>
      <c r="CA55" s="11">
        <f t="shared" si="62"/>
        <v>1</v>
      </c>
      <c r="CB55" s="11">
        <f t="shared" si="63"/>
        <v>1</v>
      </c>
      <c r="CC55" s="11">
        <f>BY55-SUM(CC$15:CC54)</f>
        <v>3.5584790303300196E-7</v>
      </c>
    </row>
    <row r="56" spans="1:81" x14ac:dyDescent="0.25">
      <c r="A56" s="2">
        <v>42</v>
      </c>
      <c r="B56" s="64">
        <f t="shared" si="9"/>
        <v>0.99999372297861211</v>
      </c>
      <c r="C56" s="11">
        <f t="shared" si="10"/>
        <v>0.99999996992865781</v>
      </c>
      <c r="D56" s="11">
        <f t="shared" si="11"/>
        <v>0</v>
      </c>
      <c r="E56" s="11">
        <f t="shared" si="12"/>
        <v>0</v>
      </c>
      <c r="F56" s="11">
        <f t="shared" si="13"/>
        <v>0</v>
      </c>
      <c r="G56" s="11">
        <f t="shared" si="14"/>
        <v>4.6562532064475803E-6</v>
      </c>
      <c r="H56" s="11">
        <f t="shared" si="15"/>
        <v>2.1634798952341328E-8</v>
      </c>
      <c r="I56" s="11">
        <f t="shared" si="16"/>
        <v>0</v>
      </c>
      <c r="J56" s="11">
        <f t="shared" si="83"/>
        <v>0</v>
      </c>
      <c r="K56" s="11">
        <f t="shared" si="70"/>
        <v>0</v>
      </c>
      <c r="L56" s="11">
        <f t="shared" si="19"/>
        <v>1.6207681814428554E-6</v>
      </c>
      <c r="M56" s="11">
        <f t="shared" si="20"/>
        <v>8.4365432417854436E-9</v>
      </c>
      <c r="N56" s="11">
        <f t="shared" si="21"/>
        <v>0</v>
      </c>
      <c r="O56" s="11">
        <f t="shared" si="22"/>
        <v>0</v>
      </c>
      <c r="P56" s="16">
        <f t="shared" si="23"/>
        <v>0</v>
      </c>
      <c r="Q56" s="33" t="e">
        <f t="shared" si="71"/>
        <v>#REF!</v>
      </c>
      <c r="R56" s="33">
        <f t="shared" si="84"/>
        <v>0</v>
      </c>
      <c r="S56" s="33">
        <f t="shared" si="84"/>
        <v>0</v>
      </c>
      <c r="T56" s="33">
        <f t="shared" si="84"/>
        <v>0</v>
      </c>
      <c r="U56" s="11"/>
      <c r="V56" s="11"/>
      <c r="W56" s="11"/>
      <c r="X56" s="2">
        <f t="shared" ca="1" si="24"/>
        <v>-1</v>
      </c>
      <c r="Y56" s="2">
        <f t="shared" ca="1" si="25"/>
        <v>0</v>
      </c>
      <c r="Z56" s="2">
        <f t="shared" ca="1" si="26"/>
        <v>0</v>
      </c>
      <c r="AA56" s="2">
        <f t="shared" ca="1" si="27"/>
        <v>-1</v>
      </c>
      <c r="AB56" s="2">
        <f t="shared" ca="1" si="28"/>
        <v>0</v>
      </c>
      <c r="AC56" s="2">
        <f t="shared" ca="1" si="29"/>
        <v>0</v>
      </c>
      <c r="AD56" s="2">
        <f t="shared" ca="1" si="73"/>
        <v>-1</v>
      </c>
      <c r="AE56" s="2">
        <f t="shared" ca="1" si="74"/>
        <v>0</v>
      </c>
      <c r="AF56" s="2">
        <f t="shared" ca="1" si="75"/>
        <v>0</v>
      </c>
      <c r="AG56" s="11"/>
      <c r="AH56" s="11"/>
      <c r="AI56" s="11"/>
      <c r="AJ56" s="2">
        <f t="shared" ca="1" si="33"/>
        <v>-1</v>
      </c>
      <c r="AK56" s="2">
        <f t="shared" ca="1" si="34"/>
        <v>0</v>
      </c>
      <c r="AL56" s="2">
        <f t="shared" ca="1" si="35"/>
        <v>0</v>
      </c>
      <c r="AM56" s="2">
        <f t="shared" ca="1" si="36"/>
        <v>-1</v>
      </c>
      <c r="AN56" s="2">
        <f t="shared" ca="1" si="37"/>
        <v>0</v>
      </c>
      <c r="AO56" s="2">
        <f t="shared" ca="1" si="38"/>
        <v>0</v>
      </c>
      <c r="AP56" s="2">
        <f t="shared" ca="1" si="39"/>
        <v>-1</v>
      </c>
      <c r="AQ56" s="2">
        <f t="shared" ca="1" si="40"/>
        <v>0</v>
      </c>
      <c r="AR56" s="2">
        <f t="shared" ca="1" si="41"/>
        <v>0</v>
      </c>
      <c r="AS56" s="11"/>
      <c r="AT56" s="11"/>
      <c r="AU56" s="11"/>
      <c r="AV56" s="2">
        <f t="shared" ca="1" si="42"/>
        <v>-1</v>
      </c>
      <c r="AW56" s="2">
        <f t="shared" ca="1" si="43"/>
        <v>0</v>
      </c>
      <c r="AX56" s="2">
        <f t="shared" ca="1" si="44"/>
        <v>0</v>
      </c>
      <c r="AY56" s="2">
        <f t="shared" ca="1" si="45"/>
        <v>-1</v>
      </c>
      <c r="AZ56" s="2">
        <f t="shared" ca="1" si="46"/>
        <v>0</v>
      </c>
      <c r="BA56" s="2">
        <f t="shared" ca="1" si="47"/>
        <v>0</v>
      </c>
      <c r="BB56" s="2">
        <f t="shared" ca="1" si="48"/>
        <v>-1</v>
      </c>
      <c r="BC56" s="2">
        <f t="shared" ca="1" si="49"/>
        <v>0</v>
      </c>
      <c r="BD56" s="2">
        <f t="shared" ca="1" si="50"/>
        <v>0</v>
      </c>
      <c r="BF56" s="1">
        <f t="shared" si="76"/>
        <v>1.9999921022104306</v>
      </c>
      <c r="BG56" s="1">
        <f t="shared" si="77"/>
        <v>0</v>
      </c>
      <c r="BH56" s="1">
        <f t="shared" si="78"/>
        <v>0</v>
      </c>
      <c r="BI56" s="1">
        <f t="shared" si="79"/>
        <v>0</v>
      </c>
      <c r="BJ56" s="1" t="str">
        <f t="shared" si="64"/>
        <v/>
      </c>
      <c r="BK56" s="1" t="str">
        <f t="shared" si="55"/>
        <v/>
      </c>
      <c r="BL56" s="1" t="str">
        <f t="shared" si="65"/>
        <v/>
      </c>
      <c r="BM56" s="1" t="str">
        <f t="shared" si="66"/>
        <v/>
      </c>
      <c r="BN56" s="39">
        <f t="shared" si="56"/>
        <v>0.99999837923181856</v>
      </c>
      <c r="BO56" s="39">
        <f t="shared" si="80"/>
        <v>1</v>
      </c>
      <c r="BP56" s="39">
        <f t="shared" si="81"/>
        <v>1</v>
      </c>
      <c r="BQ56" s="39">
        <f t="shared" si="82"/>
        <v>1</v>
      </c>
      <c r="BR56" s="1">
        <f t="shared" si="67"/>
        <v>-1.6207681814428554E-6</v>
      </c>
      <c r="BS56" s="1">
        <f t="shared" si="68"/>
        <v>-1.6207681814428554E-6</v>
      </c>
      <c r="BT56" s="1">
        <f t="shared" si="69"/>
        <v>-1.6207681814428554E-6</v>
      </c>
      <c r="BY56" s="11">
        <f t="shared" si="60"/>
        <v>0.99999837923181856</v>
      </c>
      <c r="BZ56" s="11">
        <f t="shared" si="61"/>
        <v>1</v>
      </c>
      <c r="CA56" s="11">
        <f t="shared" si="62"/>
        <v>1</v>
      </c>
      <c r="CB56" s="11">
        <f t="shared" si="63"/>
        <v>1</v>
      </c>
      <c r="CC56" s="11">
        <f>BY56-SUM(CC$15:CC55)</f>
        <v>2.9341984031372448E-7</v>
      </c>
    </row>
    <row r="57" spans="1:81" x14ac:dyDescent="0.25">
      <c r="A57" s="2">
        <v>43</v>
      </c>
      <c r="B57" s="64">
        <f t="shared" si="9"/>
        <v>0.99999466430886663</v>
      </c>
      <c r="C57" s="11">
        <f t="shared" si="10"/>
        <v>0.9999999767940726</v>
      </c>
      <c r="D57" s="11">
        <f t="shared" si="11"/>
        <v>0</v>
      </c>
      <c r="E57" s="11">
        <f t="shared" si="12"/>
        <v>0</v>
      </c>
      <c r="F57" s="11">
        <f t="shared" si="13"/>
        <v>0</v>
      </c>
      <c r="G57" s="11">
        <f t="shared" si="14"/>
        <v>3.9579815730439449E-6</v>
      </c>
      <c r="H57" s="11">
        <f t="shared" si="15"/>
        <v>1.6695482774053971E-8</v>
      </c>
      <c r="I57" s="11">
        <f t="shared" si="16"/>
        <v>0</v>
      </c>
      <c r="J57" s="11">
        <f t="shared" si="83"/>
        <v>0</v>
      </c>
      <c r="K57" s="11">
        <f t="shared" si="70"/>
        <v>0</v>
      </c>
      <c r="L57" s="11">
        <f t="shared" si="19"/>
        <v>1.3777095603240141E-6</v>
      </c>
      <c r="M57" s="11">
        <f t="shared" si="20"/>
        <v>6.5104446278496653E-9</v>
      </c>
      <c r="N57" s="11">
        <f t="shared" si="21"/>
        <v>0</v>
      </c>
      <c r="O57" s="11">
        <f t="shared" si="22"/>
        <v>0</v>
      </c>
      <c r="P57" s="16">
        <f t="shared" si="23"/>
        <v>0</v>
      </c>
      <c r="Q57" s="33" t="e">
        <f t="shared" si="71"/>
        <v>#REF!</v>
      </c>
      <c r="R57" s="33">
        <f t="shared" si="84"/>
        <v>0</v>
      </c>
      <c r="S57" s="33">
        <f t="shared" si="84"/>
        <v>0</v>
      </c>
      <c r="T57" s="33">
        <f t="shared" si="84"/>
        <v>0</v>
      </c>
      <c r="U57" s="11"/>
      <c r="V57" s="11"/>
      <c r="W57" s="11"/>
      <c r="X57" s="2">
        <f t="shared" ca="1" si="24"/>
        <v>-1</v>
      </c>
      <c r="Y57" s="2">
        <f t="shared" ca="1" si="25"/>
        <v>0</v>
      </c>
      <c r="Z57" s="2">
        <f t="shared" ca="1" si="26"/>
        <v>0</v>
      </c>
      <c r="AA57" s="2">
        <f t="shared" ca="1" si="27"/>
        <v>-1</v>
      </c>
      <c r="AB57" s="2">
        <f t="shared" ca="1" si="28"/>
        <v>0</v>
      </c>
      <c r="AC57" s="2">
        <f t="shared" ca="1" si="29"/>
        <v>0</v>
      </c>
      <c r="AD57" s="2">
        <f t="shared" ca="1" si="73"/>
        <v>-1</v>
      </c>
      <c r="AE57" s="2">
        <f t="shared" ca="1" si="74"/>
        <v>0</v>
      </c>
      <c r="AF57" s="2">
        <f t="shared" ca="1" si="75"/>
        <v>0</v>
      </c>
      <c r="AG57" s="11"/>
      <c r="AH57" s="11"/>
      <c r="AI57" s="11"/>
      <c r="AJ57" s="2">
        <f t="shared" ca="1" si="33"/>
        <v>-1</v>
      </c>
      <c r="AK57" s="2">
        <f t="shared" ca="1" si="34"/>
        <v>0</v>
      </c>
      <c r="AL57" s="2">
        <f t="shared" ca="1" si="35"/>
        <v>0</v>
      </c>
      <c r="AM57" s="2">
        <f t="shared" ca="1" si="36"/>
        <v>-1</v>
      </c>
      <c r="AN57" s="2">
        <f t="shared" ca="1" si="37"/>
        <v>0</v>
      </c>
      <c r="AO57" s="2">
        <f t="shared" ca="1" si="38"/>
        <v>0</v>
      </c>
      <c r="AP57" s="2">
        <f t="shared" ca="1" si="39"/>
        <v>-1</v>
      </c>
      <c r="AQ57" s="2">
        <f t="shared" ca="1" si="40"/>
        <v>0</v>
      </c>
      <c r="AR57" s="2">
        <f t="shared" ca="1" si="41"/>
        <v>0</v>
      </c>
      <c r="AS57" s="11"/>
      <c r="AT57" s="11"/>
      <c r="AU57" s="11"/>
      <c r="AV57" s="2">
        <f t="shared" ca="1" si="42"/>
        <v>-1</v>
      </c>
      <c r="AW57" s="2">
        <f t="shared" ca="1" si="43"/>
        <v>0</v>
      </c>
      <c r="AX57" s="2">
        <f t="shared" ca="1" si="44"/>
        <v>0</v>
      </c>
      <c r="AY57" s="2">
        <f t="shared" ca="1" si="45"/>
        <v>-1</v>
      </c>
      <c r="AZ57" s="2">
        <f t="shared" ca="1" si="46"/>
        <v>0</v>
      </c>
      <c r="BA57" s="2">
        <f t="shared" ca="1" si="47"/>
        <v>0</v>
      </c>
      <c r="BB57" s="2">
        <f t="shared" ca="1" si="48"/>
        <v>-1</v>
      </c>
      <c r="BC57" s="2">
        <f t="shared" ca="1" si="49"/>
        <v>0</v>
      </c>
      <c r="BD57" s="2">
        <f t="shared" ca="1" si="50"/>
        <v>0</v>
      </c>
      <c r="BF57" s="1">
        <f t="shared" si="76"/>
        <v>1.9999932865993064</v>
      </c>
      <c r="BG57" s="1">
        <f t="shared" si="77"/>
        <v>0</v>
      </c>
      <c r="BH57" s="1">
        <f t="shared" si="78"/>
        <v>0</v>
      </c>
      <c r="BI57" s="1">
        <f t="shared" si="79"/>
        <v>0</v>
      </c>
      <c r="BJ57" s="1" t="str">
        <f t="shared" si="64"/>
        <v/>
      </c>
      <c r="BK57" s="1" t="str">
        <f t="shared" si="55"/>
        <v/>
      </c>
      <c r="BL57" s="1" t="str">
        <f t="shared" si="65"/>
        <v/>
      </c>
      <c r="BM57" s="1" t="str">
        <f t="shared" si="66"/>
        <v/>
      </c>
      <c r="BN57" s="39">
        <f t="shared" si="56"/>
        <v>0.99999862229043968</v>
      </c>
      <c r="BO57" s="39">
        <f t="shared" si="80"/>
        <v>1</v>
      </c>
      <c r="BP57" s="39">
        <f t="shared" si="81"/>
        <v>1</v>
      </c>
      <c r="BQ57" s="39">
        <f t="shared" si="82"/>
        <v>1</v>
      </c>
      <c r="BR57" s="1">
        <f t="shared" si="67"/>
        <v>-1.3777095603240141E-6</v>
      </c>
      <c r="BS57" s="1">
        <f t="shared" si="68"/>
        <v>-1.3777095603240141E-6</v>
      </c>
      <c r="BT57" s="1">
        <f t="shared" si="69"/>
        <v>-1.3777095603240141E-6</v>
      </c>
      <c r="BY57" s="11">
        <f t="shared" si="60"/>
        <v>0.99999862229043968</v>
      </c>
      <c r="BZ57" s="11">
        <f t="shared" si="61"/>
        <v>1</v>
      </c>
      <c r="CA57" s="11">
        <f t="shared" si="62"/>
        <v>1</v>
      </c>
      <c r="CB57" s="11">
        <f t="shared" si="63"/>
        <v>1</v>
      </c>
      <c r="CC57" s="11">
        <f>BY57-SUM(CC$15:CC56)</f>
        <v>2.4305862111884124E-7</v>
      </c>
    </row>
    <row r="58" spans="1:81" x14ac:dyDescent="0.25">
      <c r="A58" s="2">
        <v>44</v>
      </c>
      <c r="B58" s="64">
        <f t="shared" si="9"/>
        <v>0.99999544749976954</v>
      </c>
      <c r="C58" s="11">
        <f t="shared" si="10"/>
        <v>0.99999998198506401</v>
      </c>
      <c r="D58" s="11">
        <f t="shared" si="11"/>
        <v>0</v>
      </c>
      <c r="E58" s="11">
        <f t="shared" si="12"/>
        <v>0</v>
      </c>
      <c r="F58" s="11">
        <f t="shared" si="13"/>
        <v>0</v>
      </c>
      <c r="G58" s="11">
        <f t="shared" si="14"/>
        <v>3.3770162508606205E-6</v>
      </c>
      <c r="H58" s="11">
        <f t="shared" si="15"/>
        <v>1.2960828854602369E-8</v>
      </c>
      <c r="I58" s="11">
        <f t="shared" si="16"/>
        <v>0</v>
      </c>
      <c r="J58" s="11">
        <f t="shared" si="83"/>
        <v>0</v>
      </c>
      <c r="K58" s="11">
        <f t="shared" si="70"/>
        <v>0</v>
      </c>
      <c r="L58" s="11">
        <f t="shared" si="19"/>
        <v>1.1754839795985461E-6</v>
      </c>
      <c r="M58" s="11">
        <f t="shared" si="20"/>
        <v>5.054107132806962E-9</v>
      </c>
      <c r="N58" s="11">
        <f t="shared" si="21"/>
        <v>0</v>
      </c>
      <c r="O58" s="11">
        <f t="shared" si="22"/>
        <v>0</v>
      </c>
      <c r="P58" s="16">
        <f t="shared" si="23"/>
        <v>0</v>
      </c>
      <c r="Q58" s="33" t="e">
        <f t="shared" si="71"/>
        <v>#REF!</v>
      </c>
      <c r="R58" s="33">
        <f t="shared" si="84"/>
        <v>0</v>
      </c>
      <c r="S58" s="33">
        <f t="shared" si="84"/>
        <v>0</v>
      </c>
      <c r="T58" s="33">
        <f t="shared" si="84"/>
        <v>0</v>
      </c>
      <c r="U58" s="11"/>
      <c r="V58" s="11"/>
      <c r="W58" s="11"/>
      <c r="X58" s="2">
        <f t="shared" ca="1" si="24"/>
        <v>-1</v>
      </c>
      <c r="Y58" s="2">
        <f t="shared" ca="1" si="25"/>
        <v>0</v>
      </c>
      <c r="Z58" s="2">
        <f t="shared" ca="1" si="26"/>
        <v>0</v>
      </c>
      <c r="AA58" s="2">
        <f t="shared" ca="1" si="27"/>
        <v>-1</v>
      </c>
      <c r="AB58" s="2">
        <f t="shared" ca="1" si="28"/>
        <v>0</v>
      </c>
      <c r="AC58" s="2">
        <f t="shared" ca="1" si="29"/>
        <v>0</v>
      </c>
      <c r="AD58" s="2">
        <f t="shared" ca="1" si="73"/>
        <v>-1</v>
      </c>
      <c r="AE58" s="2">
        <f t="shared" ca="1" si="74"/>
        <v>0</v>
      </c>
      <c r="AF58" s="2">
        <f t="shared" ca="1" si="75"/>
        <v>0</v>
      </c>
      <c r="AG58" s="11"/>
      <c r="AH58" s="11"/>
      <c r="AI58" s="11"/>
      <c r="AJ58" s="2">
        <f t="shared" ca="1" si="33"/>
        <v>-1</v>
      </c>
      <c r="AK58" s="2">
        <f t="shared" ca="1" si="34"/>
        <v>0</v>
      </c>
      <c r="AL58" s="2">
        <f t="shared" ca="1" si="35"/>
        <v>0</v>
      </c>
      <c r="AM58" s="2">
        <f t="shared" ca="1" si="36"/>
        <v>-1</v>
      </c>
      <c r="AN58" s="2">
        <f t="shared" ca="1" si="37"/>
        <v>0</v>
      </c>
      <c r="AO58" s="2">
        <f t="shared" ca="1" si="38"/>
        <v>0</v>
      </c>
      <c r="AP58" s="2">
        <f t="shared" ca="1" si="39"/>
        <v>-1</v>
      </c>
      <c r="AQ58" s="2">
        <f t="shared" ca="1" si="40"/>
        <v>0</v>
      </c>
      <c r="AR58" s="2">
        <f t="shared" ca="1" si="41"/>
        <v>0</v>
      </c>
      <c r="AS58" s="11"/>
      <c r="AT58" s="11"/>
      <c r="AU58" s="11"/>
      <c r="AV58" s="2">
        <f t="shared" ca="1" si="42"/>
        <v>-1</v>
      </c>
      <c r="AW58" s="2">
        <f t="shared" ca="1" si="43"/>
        <v>0</v>
      </c>
      <c r="AX58" s="2">
        <f t="shared" ca="1" si="44"/>
        <v>0</v>
      </c>
      <c r="AY58" s="2">
        <f t="shared" ca="1" si="45"/>
        <v>-1</v>
      </c>
      <c r="AZ58" s="2">
        <f t="shared" ca="1" si="46"/>
        <v>0</v>
      </c>
      <c r="BA58" s="2">
        <f t="shared" ca="1" si="47"/>
        <v>0</v>
      </c>
      <c r="BB58" s="2">
        <f t="shared" ca="1" si="48"/>
        <v>-1</v>
      </c>
      <c r="BC58" s="2">
        <f t="shared" ca="1" si="49"/>
        <v>0</v>
      </c>
      <c r="BD58" s="2">
        <f t="shared" ca="1" si="50"/>
        <v>0</v>
      </c>
      <c r="BF58" s="1">
        <f t="shared" si="76"/>
        <v>1.9999942720157899</v>
      </c>
      <c r="BG58" s="1">
        <f t="shared" si="77"/>
        <v>0</v>
      </c>
      <c r="BH58" s="1">
        <f t="shared" si="78"/>
        <v>0</v>
      </c>
      <c r="BI58" s="1">
        <f t="shared" si="79"/>
        <v>0</v>
      </c>
      <c r="BJ58" s="1" t="str">
        <f t="shared" si="64"/>
        <v/>
      </c>
      <c r="BK58" s="1" t="str">
        <f t="shared" si="55"/>
        <v/>
      </c>
      <c r="BL58" s="1" t="str">
        <f t="shared" si="65"/>
        <v/>
      </c>
      <c r="BM58" s="1" t="str">
        <f t="shared" si="66"/>
        <v/>
      </c>
      <c r="BN58" s="39">
        <f t="shared" si="56"/>
        <v>0.9999988245160204</v>
      </c>
      <c r="BO58" s="39">
        <f t="shared" si="80"/>
        <v>1</v>
      </c>
      <c r="BP58" s="39">
        <f t="shared" si="81"/>
        <v>1</v>
      </c>
      <c r="BQ58" s="39">
        <f t="shared" si="82"/>
        <v>1</v>
      </c>
      <c r="BR58" s="1">
        <f t="shared" si="67"/>
        <v>-1.1754839795985461E-6</v>
      </c>
      <c r="BS58" s="1">
        <f t="shared" si="68"/>
        <v>-1.1754839795985461E-6</v>
      </c>
      <c r="BT58" s="1">
        <f t="shared" si="69"/>
        <v>-1.1754839795985461E-6</v>
      </c>
      <c r="BY58" s="11">
        <f t="shared" si="60"/>
        <v>0.9999988245160204</v>
      </c>
      <c r="BZ58" s="11">
        <f t="shared" si="61"/>
        <v>1</v>
      </c>
      <c r="CA58" s="11">
        <f t="shared" si="62"/>
        <v>1</v>
      </c>
      <c r="CB58" s="11">
        <f t="shared" si="63"/>
        <v>1</v>
      </c>
      <c r="CC58" s="11">
        <f>BY58-SUM(CC$15:CC57)</f>
        <v>2.0222558072546803E-7</v>
      </c>
    </row>
    <row r="59" spans="1:81" x14ac:dyDescent="0.25">
      <c r="A59" s="2">
        <v>45</v>
      </c>
      <c r="B59" s="64">
        <f t="shared" si="9"/>
        <v>0.99999610184966348</v>
      </c>
      <c r="C59" s="11">
        <f t="shared" si="10"/>
        <v>0.99999998593506023</v>
      </c>
      <c r="D59" s="11">
        <f t="shared" si="11"/>
        <v>0</v>
      </c>
      <c r="E59" s="11">
        <f t="shared" si="12"/>
        <v>0</v>
      </c>
      <c r="F59" s="11">
        <f t="shared" si="13"/>
        <v>0</v>
      </c>
      <c r="G59" s="11">
        <f t="shared" si="14"/>
        <v>2.8916240730758602E-6</v>
      </c>
      <c r="H59" s="11">
        <f t="shared" si="15"/>
        <v>1.0119007742837027E-8</v>
      </c>
      <c r="I59" s="11">
        <f t="shared" si="16"/>
        <v>0</v>
      </c>
      <c r="J59" s="11">
        <f t="shared" si="83"/>
        <v>0</v>
      </c>
      <c r="K59" s="11">
        <f t="shared" si="70"/>
        <v>0</v>
      </c>
      <c r="L59" s="11">
        <f t="shared" si="19"/>
        <v>1.0065262634473271E-6</v>
      </c>
      <c r="M59" s="11">
        <f t="shared" si="20"/>
        <v>3.945932025573029E-9</v>
      </c>
      <c r="N59" s="11">
        <f t="shared" si="21"/>
        <v>0</v>
      </c>
      <c r="O59" s="11">
        <f t="shared" si="22"/>
        <v>0</v>
      </c>
      <c r="P59" s="16">
        <f t="shared" si="23"/>
        <v>0</v>
      </c>
      <c r="Q59" s="33" t="e">
        <f t="shared" si="71"/>
        <v>#REF!</v>
      </c>
      <c r="R59" s="33">
        <f t="shared" si="84"/>
        <v>0</v>
      </c>
      <c r="S59" s="33">
        <f t="shared" si="84"/>
        <v>0</v>
      </c>
      <c r="T59" s="33">
        <f t="shared" si="84"/>
        <v>0</v>
      </c>
      <c r="U59" s="11"/>
      <c r="V59" s="11"/>
      <c r="W59" s="11"/>
      <c r="X59" s="2">
        <f t="shared" ca="1" si="24"/>
        <v>-1</v>
      </c>
      <c r="Y59" s="2">
        <f t="shared" ca="1" si="25"/>
        <v>0</v>
      </c>
      <c r="Z59" s="2">
        <f t="shared" ca="1" si="26"/>
        <v>0</v>
      </c>
      <c r="AA59" s="2">
        <f t="shared" ca="1" si="27"/>
        <v>-1</v>
      </c>
      <c r="AB59" s="2">
        <f t="shared" ca="1" si="28"/>
        <v>0</v>
      </c>
      <c r="AC59" s="2">
        <f t="shared" ca="1" si="29"/>
        <v>0</v>
      </c>
      <c r="AD59" s="2">
        <f t="shared" ca="1" si="73"/>
        <v>-1</v>
      </c>
      <c r="AE59" s="2">
        <f t="shared" ca="1" si="74"/>
        <v>0</v>
      </c>
      <c r="AF59" s="2">
        <f t="shared" ca="1" si="75"/>
        <v>0</v>
      </c>
      <c r="AG59" s="11"/>
      <c r="AH59" s="11"/>
      <c r="AI59" s="11"/>
      <c r="AJ59" s="2">
        <f t="shared" ca="1" si="33"/>
        <v>-1</v>
      </c>
      <c r="AK59" s="2">
        <f t="shared" ca="1" si="34"/>
        <v>0</v>
      </c>
      <c r="AL59" s="2">
        <f t="shared" ca="1" si="35"/>
        <v>0</v>
      </c>
      <c r="AM59" s="2">
        <f t="shared" ca="1" si="36"/>
        <v>-1</v>
      </c>
      <c r="AN59" s="2">
        <f t="shared" ca="1" si="37"/>
        <v>0</v>
      </c>
      <c r="AO59" s="2">
        <f t="shared" ca="1" si="38"/>
        <v>0</v>
      </c>
      <c r="AP59" s="2">
        <f t="shared" ca="1" si="39"/>
        <v>-1</v>
      </c>
      <c r="AQ59" s="2">
        <f t="shared" ca="1" si="40"/>
        <v>0</v>
      </c>
      <c r="AR59" s="2">
        <f t="shared" ca="1" si="41"/>
        <v>0</v>
      </c>
      <c r="AS59" s="11"/>
      <c r="AT59" s="11"/>
      <c r="AU59" s="11"/>
      <c r="AV59" s="2">
        <f t="shared" ca="1" si="42"/>
        <v>-1</v>
      </c>
      <c r="AW59" s="2">
        <f t="shared" ca="1" si="43"/>
        <v>0</v>
      </c>
      <c r="AX59" s="2">
        <f t="shared" ca="1" si="44"/>
        <v>0</v>
      </c>
      <c r="AY59" s="2">
        <f t="shared" ca="1" si="45"/>
        <v>-1</v>
      </c>
      <c r="AZ59" s="2">
        <f t="shared" ca="1" si="46"/>
        <v>0</v>
      </c>
      <c r="BA59" s="2">
        <f t="shared" ca="1" si="47"/>
        <v>0</v>
      </c>
      <c r="BB59" s="2">
        <f t="shared" ca="1" si="48"/>
        <v>-1</v>
      </c>
      <c r="BC59" s="2">
        <f t="shared" ca="1" si="49"/>
        <v>0</v>
      </c>
      <c r="BD59" s="2">
        <f t="shared" ca="1" si="50"/>
        <v>0</v>
      </c>
      <c r="BF59" s="1">
        <f t="shared" si="76"/>
        <v>1.9999950953234</v>
      </c>
      <c r="BG59" s="1">
        <f t="shared" si="77"/>
        <v>0</v>
      </c>
      <c r="BH59" s="1">
        <f t="shared" si="78"/>
        <v>0</v>
      </c>
      <c r="BI59" s="1">
        <f t="shared" si="79"/>
        <v>0</v>
      </c>
      <c r="BJ59" s="1" t="str">
        <f t="shared" si="64"/>
        <v/>
      </c>
      <c r="BK59" s="1" t="str">
        <f t="shared" si="55"/>
        <v/>
      </c>
      <c r="BL59" s="1" t="str">
        <f t="shared" si="65"/>
        <v/>
      </c>
      <c r="BM59" s="1" t="str">
        <f t="shared" si="66"/>
        <v/>
      </c>
      <c r="BN59" s="39">
        <f t="shared" si="56"/>
        <v>0.99999899347373655</v>
      </c>
      <c r="BO59" s="39">
        <f t="shared" si="80"/>
        <v>1</v>
      </c>
      <c r="BP59" s="39">
        <f t="shared" si="81"/>
        <v>1</v>
      </c>
      <c r="BQ59" s="39">
        <f t="shared" si="82"/>
        <v>1</v>
      </c>
      <c r="BR59" s="1">
        <f t="shared" si="67"/>
        <v>-1.0065262634473271E-6</v>
      </c>
      <c r="BS59" s="1">
        <f t="shared" si="68"/>
        <v>-1.0065262634473271E-6</v>
      </c>
      <c r="BT59" s="1">
        <f t="shared" si="69"/>
        <v>-1.0065262634473271E-6</v>
      </c>
      <c r="BY59" s="11">
        <f t="shared" si="60"/>
        <v>0.99999899347373655</v>
      </c>
      <c r="BZ59" s="11">
        <f t="shared" si="61"/>
        <v>1</v>
      </c>
      <c r="CA59" s="11">
        <f t="shared" si="62"/>
        <v>1</v>
      </c>
      <c r="CB59" s="11">
        <f t="shared" si="63"/>
        <v>1</v>
      </c>
      <c r="CC59" s="11">
        <f>BY59-SUM(CC$15:CC58)</f>
        <v>1.6895771615121902E-7</v>
      </c>
    </row>
    <row r="60" spans="1:81" x14ac:dyDescent="0.25">
      <c r="A60" s="2">
        <v>46</v>
      </c>
      <c r="B60" s="64">
        <f t="shared" si="9"/>
        <v>0.99999665074355015</v>
      </c>
      <c r="C60" s="11">
        <f t="shared" si="10"/>
        <v>0.99999998895906772</v>
      </c>
      <c r="D60" s="11">
        <f t="shared" si="11"/>
        <v>0</v>
      </c>
      <c r="E60" s="11">
        <f t="shared" si="12"/>
        <v>0</v>
      </c>
      <c r="F60" s="11">
        <f t="shared" si="13"/>
        <v>0</v>
      </c>
      <c r="G60" s="11">
        <f t="shared" si="14"/>
        <v>2.4844582978689189E-6</v>
      </c>
      <c r="H60" s="11">
        <f t="shared" si="15"/>
        <v>7.9433883914958869E-9</v>
      </c>
      <c r="I60" s="11">
        <f t="shared" si="16"/>
        <v>0</v>
      </c>
      <c r="J60" s="11">
        <f t="shared" si="83"/>
        <v>0</v>
      </c>
      <c r="K60" s="11">
        <f t="shared" si="70"/>
        <v>0</v>
      </c>
      <c r="L60" s="11">
        <f t="shared" si="19"/>
        <v>8.6479815197826326E-7</v>
      </c>
      <c r="M60" s="11">
        <f t="shared" si="20"/>
        <v>3.0975438880531669E-9</v>
      </c>
      <c r="N60" s="11">
        <f t="shared" si="21"/>
        <v>0</v>
      </c>
      <c r="O60" s="11">
        <f t="shared" si="22"/>
        <v>0</v>
      </c>
      <c r="P60" s="16">
        <f t="shared" si="23"/>
        <v>0</v>
      </c>
      <c r="Q60" s="33" t="e">
        <f t="shared" si="71"/>
        <v>#REF!</v>
      </c>
      <c r="R60" s="33">
        <f t="shared" si="84"/>
        <v>0</v>
      </c>
      <c r="S60" s="33">
        <f t="shared" si="84"/>
        <v>0</v>
      </c>
      <c r="T60" s="33">
        <f t="shared" si="84"/>
        <v>0</v>
      </c>
      <c r="U60" s="11"/>
      <c r="V60" s="11"/>
      <c r="W60" s="11"/>
      <c r="X60" s="2">
        <f t="shared" ca="1" si="24"/>
        <v>-1</v>
      </c>
      <c r="Y60" s="2">
        <f t="shared" ca="1" si="25"/>
        <v>0</v>
      </c>
      <c r="Z60" s="2">
        <f t="shared" ca="1" si="26"/>
        <v>0</v>
      </c>
      <c r="AA60" s="2">
        <f t="shared" ca="1" si="27"/>
        <v>-1</v>
      </c>
      <c r="AB60" s="2">
        <f t="shared" ca="1" si="28"/>
        <v>0</v>
      </c>
      <c r="AC60" s="2">
        <f t="shared" ca="1" si="29"/>
        <v>0</v>
      </c>
      <c r="AD60" s="2">
        <f t="shared" ca="1" si="73"/>
        <v>-1</v>
      </c>
      <c r="AE60" s="2">
        <f t="shared" ca="1" si="74"/>
        <v>0</v>
      </c>
      <c r="AF60" s="2">
        <f t="shared" ca="1" si="75"/>
        <v>0</v>
      </c>
      <c r="AG60" s="11"/>
      <c r="AH60" s="11"/>
      <c r="AI60" s="11"/>
      <c r="AJ60" s="2">
        <f t="shared" ca="1" si="33"/>
        <v>-1</v>
      </c>
      <c r="AK60" s="2">
        <f t="shared" ca="1" si="34"/>
        <v>0</v>
      </c>
      <c r="AL60" s="2">
        <f t="shared" ca="1" si="35"/>
        <v>0</v>
      </c>
      <c r="AM60" s="2">
        <f t="shared" ca="1" si="36"/>
        <v>-1</v>
      </c>
      <c r="AN60" s="2">
        <f t="shared" ca="1" si="37"/>
        <v>0</v>
      </c>
      <c r="AO60" s="2">
        <f t="shared" ca="1" si="38"/>
        <v>0</v>
      </c>
      <c r="AP60" s="2">
        <f t="shared" ca="1" si="39"/>
        <v>-1</v>
      </c>
      <c r="AQ60" s="2">
        <f t="shared" ca="1" si="40"/>
        <v>0</v>
      </c>
      <c r="AR60" s="2">
        <f t="shared" ca="1" si="41"/>
        <v>0</v>
      </c>
      <c r="AS60" s="11"/>
      <c r="AT60" s="11"/>
      <c r="AU60" s="11"/>
      <c r="AV60" s="2">
        <f t="shared" ca="1" si="42"/>
        <v>-1</v>
      </c>
      <c r="AW60" s="2">
        <f t="shared" ca="1" si="43"/>
        <v>0</v>
      </c>
      <c r="AX60" s="2">
        <f t="shared" ca="1" si="44"/>
        <v>0</v>
      </c>
      <c r="AY60" s="2">
        <f t="shared" ca="1" si="45"/>
        <v>-1</v>
      </c>
      <c r="AZ60" s="2">
        <f t="shared" ca="1" si="46"/>
        <v>0</v>
      </c>
      <c r="BA60" s="2">
        <f t="shared" ca="1" si="47"/>
        <v>0</v>
      </c>
      <c r="BB60" s="2">
        <f t="shared" ca="1" si="48"/>
        <v>-1</v>
      </c>
      <c r="BC60" s="2">
        <f t="shared" ca="1" si="49"/>
        <v>0</v>
      </c>
      <c r="BD60" s="2">
        <f t="shared" ca="1" si="50"/>
        <v>0</v>
      </c>
      <c r="BF60" s="1">
        <f t="shared" si="76"/>
        <v>1.9999957859453983</v>
      </c>
      <c r="BG60" s="1">
        <f t="shared" si="77"/>
        <v>0</v>
      </c>
      <c r="BH60" s="1">
        <f t="shared" si="78"/>
        <v>0</v>
      </c>
      <c r="BI60" s="1">
        <f t="shared" si="79"/>
        <v>0</v>
      </c>
      <c r="BJ60" s="1" t="str">
        <f t="shared" si="64"/>
        <v/>
      </c>
      <c r="BK60" s="1" t="str">
        <f t="shared" si="55"/>
        <v/>
      </c>
      <c r="BL60" s="1" t="str">
        <f t="shared" si="65"/>
        <v/>
      </c>
      <c r="BM60" s="1" t="str">
        <f t="shared" si="66"/>
        <v/>
      </c>
      <c r="BN60" s="39">
        <f t="shared" si="56"/>
        <v>0.99999913520184802</v>
      </c>
      <c r="BO60" s="39">
        <f t="shared" si="80"/>
        <v>1</v>
      </c>
      <c r="BP60" s="39">
        <f t="shared" si="81"/>
        <v>1</v>
      </c>
      <c r="BQ60" s="39">
        <f t="shared" si="82"/>
        <v>1</v>
      </c>
      <c r="BR60" s="1">
        <f t="shared" si="67"/>
        <v>-8.6479815197826326E-7</v>
      </c>
      <c r="BS60" s="1">
        <f t="shared" si="68"/>
        <v>-8.6479815197826326E-7</v>
      </c>
      <c r="BT60" s="1">
        <f t="shared" si="69"/>
        <v>-8.6479815197826326E-7</v>
      </c>
      <c r="BY60" s="11">
        <f t="shared" si="60"/>
        <v>0.99999913520184802</v>
      </c>
      <c r="BZ60" s="11">
        <f t="shared" si="61"/>
        <v>1</v>
      </c>
      <c r="CA60" s="11">
        <f t="shared" si="62"/>
        <v>1</v>
      </c>
      <c r="CB60" s="11">
        <f t="shared" si="63"/>
        <v>1</v>
      </c>
      <c r="CC60" s="11">
        <f>BY60-SUM(CC$15:CC59)</f>
        <v>1.4172811146906383E-7</v>
      </c>
    </row>
    <row r="61" spans="1:81" x14ac:dyDescent="0.25">
      <c r="A61" s="2">
        <v>47</v>
      </c>
      <c r="B61" s="64">
        <f t="shared" si="9"/>
        <v>0.99999711294058369</v>
      </c>
      <c r="C61" s="11">
        <f t="shared" si="10"/>
        <v>0.99999999128766237</v>
      </c>
      <c r="D61" s="11">
        <f t="shared" si="11"/>
        <v>0</v>
      </c>
      <c r="E61" s="11">
        <f t="shared" si="12"/>
        <v>0</v>
      </c>
      <c r="F61" s="11">
        <f t="shared" si="13"/>
        <v>0</v>
      </c>
      <c r="G61" s="11">
        <f t="shared" si="14"/>
        <v>2.1416035728138993E-6</v>
      </c>
      <c r="H61" s="11">
        <f t="shared" si="15"/>
        <v>6.2680831636185985E-9</v>
      </c>
      <c r="I61" s="11">
        <f t="shared" si="16"/>
        <v>0</v>
      </c>
      <c r="J61" s="11">
        <f t="shared" si="83"/>
        <v>0</v>
      </c>
      <c r="K61" s="11">
        <f t="shared" si="70"/>
        <v>0</v>
      </c>
      <c r="L61" s="11">
        <f t="shared" si="19"/>
        <v>7.454558434982772E-7</v>
      </c>
      <c r="M61" s="11">
        <f t="shared" si="20"/>
        <v>2.4442544654945664E-9</v>
      </c>
      <c r="N61" s="11">
        <f t="shared" si="21"/>
        <v>0</v>
      </c>
      <c r="O61" s="11">
        <f t="shared" si="22"/>
        <v>0</v>
      </c>
      <c r="P61" s="16">
        <f t="shared" si="23"/>
        <v>0</v>
      </c>
      <c r="Q61" s="33" t="e">
        <f t="shared" si="71"/>
        <v>#REF!</v>
      </c>
      <c r="R61" s="33">
        <f t="shared" si="84"/>
        <v>0</v>
      </c>
      <c r="S61" s="33">
        <f t="shared" si="84"/>
        <v>0</v>
      </c>
      <c r="T61" s="33">
        <f t="shared" si="84"/>
        <v>0</v>
      </c>
      <c r="U61" s="11"/>
      <c r="V61" s="11"/>
      <c r="W61" s="11"/>
      <c r="X61" s="2">
        <f t="shared" ca="1" si="24"/>
        <v>-1</v>
      </c>
      <c r="Y61" s="2">
        <f t="shared" ca="1" si="25"/>
        <v>0</v>
      </c>
      <c r="Z61" s="2">
        <f t="shared" ca="1" si="26"/>
        <v>0</v>
      </c>
      <c r="AA61" s="2">
        <f t="shared" ca="1" si="27"/>
        <v>-1</v>
      </c>
      <c r="AB61" s="2">
        <f t="shared" ca="1" si="28"/>
        <v>0</v>
      </c>
      <c r="AC61" s="2">
        <f t="shared" ca="1" si="29"/>
        <v>0</v>
      </c>
      <c r="AD61" s="2">
        <f t="shared" ca="1" si="73"/>
        <v>-1</v>
      </c>
      <c r="AE61" s="2">
        <f t="shared" ca="1" si="74"/>
        <v>0</v>
      </c>
      <c r="AF61" s="2">
        <f t="shared" ca="1" si="75"/>
        <v>0</v>
      </c>
      <c r="AG61" s="11"/>
      <c r="AH61" s="11"/>
      <c r="AI61" s="11"/>
      <c r="AJ61" s="2">
        <f t="shared" ca="1" si="33"/>
        <v>-1</v>
      </c>
      <c r="AK61" s="2">
        <f t="shared" ca="1" si="34"/>
        <v>0</v>
      </c>
      <c r="AL61" s="2">
        <f t="shared" ca="1" si="35"/>
        <v>0</v>
      </c>
      <c r="AM61" s="2">
        <f t="shared" ca="1" si="36"/>
        <v>-1</v>
      </c>
      <c r="AN61" s="2">
        <f t="shared" ca="1" si="37"/>
        <v>0</v>
      </c>
      <c r="AO61" s="2">
        <f t="shared" ca="1" si="38"/>
        <v>0</v>
      </c>
      <c r="AP61" s="2">
        <f t="shared" ca="1" si="39"/>
        <v>-1</v>
      </c>
      <c r="AQ61" s="2">
        <f t="shared" ca="1" si="40"/>
        <v>0</v>
      </c>
      <c r="AR61" s="2">
        <f t="shared" ca="1" si="41"/>
        <v>0</v>
      </c>
      <c r="AS61" s="11"/>
      <c r="AT61" s="11"/>
      <c r="AU61" s="11"/>
      <c r="AV61" s="2">
        <f t="shared" ca="1" si="42"/>
        <v>-1</v>
      </c>
      <c r="AW61" s="2">
        <f t="shared" ca="1" si="43"/>
        <v>0</v>
      </c>
      <c r="AX61" s="2">
        <f t="shared" ca="1" si="44"/>
        <v>0</v>
      </c>
      <c r="AY61" s="2">
        <f t="shared" ca="1" si="45"/>
        <v>-1</v>
      </c>
      <c r="AZ61" s="2">
        <f t="shared" ca="1" si="46"/>
        <v>0</v>
      </c>
      <c r="BA61" s="2">
        <f t="shared" ca="1" si="47"/>
        <v>0</v>
      </c>
      <c r="BB61" s="2">
        <f t="shared" ca="1" si="48"/>
        <v>-1</v>
      </c>
      <c r="BC61" s="2">
        <f t="shared" ca="1" si="49"/>
        <v>0</v>
      </c>
      <c r="BD61" s="2">
        <f t="shared" ca="1" si="50"/>
        <v>0</v>
      </c>
      <c r="BF61" s="1">
        <f t="shared" si="76"/>
        <v>1.9999963674847403</v>
      </c>
      <c r="BG61" s="1">
        <f t="shared" si="77"/>
        <v>0</v>
      </c>
      <c r="BH61" s="1">
        <f t="shared" si="78"/>
        <v>0</v>
      </c>
      <c r="BI61" s="1">
        <f t="shared" si="79"/>
        <v>0</v>
      </c>
      <c r="BJ61" s="1" t="str">
        <f t="shared" si="64"/>
        <v/>
      </c>
      <c r="BK61" s="1" t="str">
        <f t="shared" si="55"/>
        <v/>
      </c>
      <c r="BL61" s="1" t="str">
        <f t="shared" si="65"/>
        <v/>
      </c>
      <c r="BM61" s="1" t="str">
        <f t="shared" si="66"/>
        <v/>
      </c>
      <c r="BN61" s="39">
        <f t="shared" si="56"/>
        <v>0.9999992545441565</v>
      </c>
      <c r="BO61" s="39">
        <f t="shared" si="80"/>
        <v>1</v>
      </c>
      <c r="BP61" s="39">
        <f t="shared" si="81"/>
        <v>1</v>
      </c>
      <c r="BQ61" s="39">
        <f t="shared" si="82"/>
        <v>1</v>
      </c>
      <c r="BR61" s="1">
        <f t="shared" si="67"/>
        <v>-7.454558434982772E-7</v>
      </c>
      <c r="BS61" s="1">
        <f t="shared" si="68"/>
        <v>-7.454558434982772E-7</v>
      </c>
      <c r="BT61" s="1">
        <f t="shared" si="69"/>
        <v>-7.454558434982772E-7</v>
      </c>
      <c r="BY61" s="11">
        <f t="shared" si="60"/>
        <v>0.9999992545441565</v>
      </c>
      <c r="BZ61" s="11">
        <f t="shared" si="61"/>
        <v>1</v>
      </c>
      <c r="CA61" s="11">
        <f t="shared" si="62"/>
        <v>1</v>
      </c>
      <c r="CB61" s="11">
        <f t="shared" si="63"/>
        <v>1</v>
      </c>
      <c r="CC61" s="11">
        <f>BY61-SUM(CC$15:CC60)</f>
        <v>1.1934230847998606E-7</v>
      </c>
    </row>
    <row r="62" spans="1:81" x14ac:dyDescent="0.25">
      <c r="A62" s="2">
        <v>48</v>
      </c>
      <c r="B62" s="64">
        <f t="shared" si="9"/>
        <v>0.99999750356158723</v>
      </c>
      <c r="C62" s="11">
        <f t="shared" si="10"/>
        <v>0.99999999309077214</v>
      </c>
      <c r="D62" s="11">
        <f t="shared" si="11"/>
        <v>0</v>
      </c>
      <c r="E62" s="11">
        <f t="shared" si="12"/>
        <v>0</v>
      </c>
      <c r="F62" s="11">
        <f t="shared" si="13"/>
        <v>0</v>
      </c>
      <c r="G62" s="11">
        <f t="shared" si="14"/>
        <v>1.8518434131697958E-6</v>
      </c>
      <c r="H62" s="11">
        <f t="shared" si="15"/>
        <v>4.9708375193802112E-9</v>
      </c>
      <c r="I62" s="11">
        <f t="shared" si="16"/>
        <v>0</v>
      </c>
      <c r="J62" s="11">
        <f t="shared" si="83"/>
        <v>0</v>
      </c>
      <c r="K62" s="11">
        <f t="shared" si="70"/>
        <v>0</v>
      </c>
      <c r="L62" s="11">
        <f t="shared" si="19"/>
        <v>6.4459499959923505E-7</v>
      </c>
      <c r="M62" s="11">
        <f t="shared" si="20"/>
        <v>1.9383903371306133E-9</v>
      </c>
      <c r="N62" s="11">
        <f t="shared" si="21"/>
        <v>0</v>
      </c>
      <c r="O62" s="11">
        <f t="shared" si="22"/>
        <v>0</v>
      </c>
      <c r="P62" s="16">
        <f t="shared" si="23"/>
        <v>0</v>
      </c>
      <c r="Q62" s="33" t="e">
        <f t="shared" si="71"/>
        <v>#REF!</v>
      </c>
      <c r="R62" s="33">
        <f t="shared" si="84"/>
        <v>0</v>
      </c>
      <c r="S62" s="33">
        <f t="shared" si="84"/>
        <v>0</v>
      </c>
      <c r="T62" s="33">
        <f t="shared" si="84"/>
        <v>0</v>
      </c>
      <c r="U62" s="11"/>
      <c r="V62" s="11"/>
      <c r="W62" s="11"/>
      <c r="X62" s="2">
        <f t="shared" ca="1" si="24"/>
        <v>-1</v>
      </c>
      <c r="Y62" s="2">
        <f t="shared" ca="1" si="25"/>
        <v>0</v>
      </c>
      <c r="Z62" s="2">
        <f t="shared" ca="1" si="26"/>
        <v>0</v>
      </c>
      <c r="AA62" s="2">
        <f t="shared" ca="1" si="27"/>
        <v>-1</v>
      </c>
      <c r="AB62" s="2">
        <f t="shared" ca="1" si="28"/>
        <v>0</v>
      </c>
      <c r="AC62" s="2">
        <f t="shared" ca="1" si="29"/>
        <v>0</v>
      </c>
      <c r="AD62" s="2">
        <f t="shared" ca="1" si="73"/>
        <v>-1</v>
      </c>
      <c r="AE62" s="2">
        <f t="shared" ca="1" si="74"/>
        <v>0</v>
      </c>
      <c r="AF62" s="2">
        <f t="shared" ca="1" si="75"/>
        <v>0</v>
      </c>
      <c r="AG62" s="11"/>
      <c r="AH62" s="11"/>
      <c r="AI62" s="11"/>
      <c r="AJ62" s="2">
        <f t="shared" ca="1" si="33"/>
        <v>-1</v>
      </c>
      <c r="AK62" s="2">
        <f t="shared" ca="1" si="34"/>
        <v>0</v>
      </c>
      <c r="AL62" s="2">
        <f t="shared" ca="1" si="35"/>
        <v>0</v>
      </c>
      <c r="AM62" s="2">
        <f t="shared" ca="1" si="36"/>
        <v>-1</v>
      </c>
      <c r="AN62" s="2">
        <f t="shared" ca="1" si="37"/>
        <v>0</v>
      </c>
      <c r="AO62" s="2">
        <f t="shared" ca="1" si="38"/>
        <v>0</v>
      </c>
      <c r="AP62" s="2">
        <f t="shared" ca="1" si="39"/>
        <v>-1</v>
      </c>
      <c r="AQ62" s="2">
        <f t="shared" ca="1" si="40"/>
        <v>0</v>
      </c>
      <c r="AR62" s="2">
        <f t="shared" ca="1" si="41"/>
        <v>0</v>
      </c>
      <c r="AS62" s="11"/>
      <c r="AT62" s="11"/>
      <c r="AU62" s="11"/>
      <c r="AV62" s="2">
        <f t="shared" ca="1" si="42"/>
        <v>-1</v>
      </c>
      <c r="AW62" s="2">
        <f t="shared" ca="1" si="43"/>
        <v>0</v>
      </c>
      <c r="AX62" s="2">
        <f t="shared" ca="1" si="44"/>
        <v>0</v>
      </c>
      <c r="AY62" s="2">
        <f t="shared" ca="1" si="45"/>
        <v>-1</v>
      </c>
      <c r="AZ62" s="2">
        <f t="shared" ca="1" si="46"/>
        <v>0</v>
      </c>
      <c r="BA62" s="2">
        <f t="shared" ca="1" si="47"/>
        <v>0</v>
      </c>
      <c r="BB62" s="2">
        <f t="shared" ca="1" si="48"/>
        <v>-1</v>
      </c>
      <c r="BC62" s="2">
        <f t="shared" ca="1" si="49"/>
        <v>0</v>
      </c>
      <c r="BD62" s="2">
        <f t="shared" ca="1" si="50"/>
        <v>0</v>
      </c>
      <c r="BF62" s="1">
        <f t="shared" si="76"/>
        <v>1.9999968589665875</v>
      </c>
      <c r="BG62" s="1">
        <f t="shared" si="77"/>
        <v>0</v>
      </c>
      <c r="BH62" s="1">
        <f t="shared" si="78"/>
        <v>0</v>
      </c>
      <c r="BI62" s="1">
        <f t="shared" si="79"/>
        <v>0</v>
      </c>
      <c r="BJ62" s="1" t="str">
        <f t="shared" si="64"/>
        <v/>
      </c>
      <c r="BK62" s="1" t="str">
        <f t="shared" si="55"/>
        <v/>
      </c>
      <c r="BL62" s="1" t="str">
        <f t="shared" si="65"/>
        <v/>
      </c>
      <c r="BM62" s="1" t="str">
        <f t="shared" si="66"/>
        <v/>
      </c>
      <c r="BN62" s="39">
        <f t="shared" si="56"/>
        <v>0.9999993554050004</v>
      </c>
      <c r="BO62" s="39">
        <f t="shared" si="80"/>
        <v>1</v>
      </c>
      <c r="BP62" s="39">
        <f t="shared" si="81"/>
        <v>1</v>
      </c>
      <c r="BQ62" s="39">
        <f t="shared" si="82"/>
        <v>1</v>
      </c>
      <c r="BR62" s="1">
        <f t="shared" si="67"/>
        <v>-6.4459499959923505E-7</v>
      </c>
      <c r="BS62" s="1">
        <f t="shared" si="68"/>
        <v>-6.4459499959923505E-7</v>
      </c>
      <c r="BT62" s="1">
        <f t="shared" si="69"/>
        <v>-6.4459499959923505E-7</v>
      </c>
      <c r="BY62" s="11">
        <f t="shared" si="60"/>
        <v>0.9999993554050004</v>
      </c>
      <c r="BZ62" s="11">
        <f t="shared" si="61"/>
        <v>1</v>
      </c>
      <c r="CA62" s="11">
        <f t="shared" si="62"/>
        <v>1</v>
      </c>
      <c r="CB62" s="11">
        <f t="shared" si="63"/>
        <v>1</v>
      </c>
      <c r="CC62" s="11">
        <f>BY62-SUM(CC$15:CC61)</f>
        <v>1.0086084389904215E-7</v>
      </c>
    </row>
    <row r="63" spans="1:81" x14ac:dyDescent="0.25">
      <c r="A63" s="2">
        <v>49</v>
      </c>
      <c r="B63" s="64">
        <f t="shared" si="9"/>
        <v>0.999997834850885</v>
      </c>
      <c r="C63" s="11">
        <f t="shared" si="10"/>
        <v>0.99999999449444787</v>
      </c>
      <c r="D63" s="11">
        <f t="shared" si="11"/>
        <v>0</v>
      </c>
      <c r="E63" s="11">
        <f t="shared" si="12"/>
        <v>0</v>
      </c>
      <c r="F63" s="11">
        <f t="shared" si="13"/>
        <v>0</v>
      </c>
      <c r="G63" s="11">
        <f t="shared" si="14"/>
        <v>1.6060950871477075E-6</v>
      </c>
      <c r="H63" s="11">
        <f t="shared" si="15"/>
        <v>3.9609643343041512E-9</v>
      </c>
      <c r="I63" s="11">
        <f t="shared" si="16"/>
        <v>0</v>
      </c>
      <c r="J63" s="11">
        <f t="shared" si="83"/>
        <v>0</v>
      </c>
      <c r="K63" s="11">
        <f t="shared" ref="K63:K80" si="85">IF(1-F63-P63=1,0,1-F63-P63)</f>
        <v>0</v>
      </c>
      <c r="L63" s="11">
        <f t="shared" si="19"/>
        <v>5.5905402784883762E-7</v>
      </c>
      <c r="M63" s="11">
        <f t="shared" si="20"/>
        <v>1.5445877910025274E-9</v>
      </c>
      <c r="N63" s="11">
        <f t="shared" si="21"/>
        <v>0</v>
      </c>
      <c r="O63" s="11">
        <f t="shared" si="22"/>
        <v>0</v>
      </c>
      <c r="P63" s="16">
        <f t="shared" si="23"/>
        <v>0</v>
      </c>
      <c r="Q63" s="33" t="e">
        <f t="shared" si="71"/>
        <v>#REF!</v>
      </c>
      <c r="R63" s="33">
        <f t="shared" si="84"/>
        <v>0</v>
      </c>
      <c r="S63" s="33">
        <f t="shared" si="84"/>
        <v>0</v>
      </c>
      <c r="T63" s="33">
        <f t="shared" si="84"/>
        <v>0</v>
      </c>
      <c r="U63" s="11"/>
      <c r="V63" s="11"/>
      <c r="W63" s="11"/>
      <c r="X63" s="2">
        <f t="shared" ca="1" si="24"/>
        <v>-1</v>
      </c>
      <c r="Y63" s="2">
        <f t="shared" ca="1" si="25"/>
        <v>0</v>
      </c>
      <c r="Z63" s="2">
        <f t="shared" ca="1" si="26"/>
        <v>0</v>
      </c>
      <c r="AA63" s="2">
        <f t="shared" ca="1" si="27"/>
        <v>-1</v>
      </c>
      <c r="AB63" s="2">
        <f t="shared" ca="1" si="28"/>
        <v>0</v>
      </c>
      <c r="AC63" s="2">
        <f t="shared" ca="1" si="29"/>
        <v>0</v>
      </c>
      <c r="AD63" s="2">
        <f t="shared" ca="1" si="73"/>
        <v>-1</v>
      </c>
      <c r="AE63" s="2">
        <f t="shared" ca="1" si="74"/>
        <v>0</v>
      </c>
      <c r="AF63" s="2">
        <f t="shared" ca="1" si="75"/>
        <v>0</v>
      </c>
      <c r="AG63" s="11"/>
      <c r="AH63" s="11"/>
      <c r="AI63" s="11"/>
      <c r="AJ63" s="2">
        <f t="shared" ca="1" si="33"/>
        <v>-1</v>
      </c>
      <c r="AK63" s="2">
        <f t="shared" ca="1" si="34"/>
        <v>0</v>
      </c>
      <c r="AL63" s="2">
        <f t="shared" ca="1" si="35"/>
        <v>0</v>
      </c>
      <c r="AM63" s="2">
        <f t="shared" ca="1" si="36"/>
        <v>-1</v>
      </c>
      <c r="AN63" s="2">
        <f t="shared" ca="1" si="37"/>
        <v>0</v>
      </c>
      <c r="AO63" s="2">
        <f t="shared" ca="1" si="38"/>
        <v>0</v>
      </c>
      <c r="AP63" s="2">
        <f t="shared" ca="1" si="39"/>
        <v>-1</v>
      </c>
      <c r="AQ63" s="2">
        <f t="shared" ca="1" si="40"/>
        <v>0</v>
      </c>
      <c r="AR63" s="2">
        <f t="shared" ca="1" si="41"/>
        <v>0</v>
      </c>
      <c r="AS63" s="11"/>
      <c r="AT63" s="11"/>
      <c r="AU63" s="11"/>
      <c r="AV63" s="2">
        <f t="shared" ca="1" si="42"/>
        <v>-1</v>
      </c>
      <c r="AW63" s="2">
        <f t="shared" ca="1" si="43"/>
        <v>0</v>
      </c>
      <c r="AX63" s="2">
        <f t="shared" ca="1" si="44"/>
        <v>0</v>
      </c>
      <c r="AY63" s="2">
        <f t="shared" ca="1" si="45"/>
        <v>-1</v>
      </c>
      <c r="AZ63" s="2">
        <f t="shared" ca="1" si="46"/>
        <v>0</v>
      </c>
      <c r="BA63" s="2">
        <f t="shared" ca="1" si="47"/>
        <v>0</v>
      </c>
      <c r="BB63" s="2">
        <f t="shared" ca="1" si="48"/>
        <v>-1</v>
      </c>
      <c r="BC63" s="2">
        <f t="shared" ca="1" si="49"/>
        <v>0</v>
      </c>
      <c r="BD63" s="2">
        <f t="shared" ca="1" si="50"/>
        <v>0</v>
      </c>
      <c r="BF63" s="1">
        <f t="shared" si="76"/>
        <v>1.9999972757968572</v>
      </c>
      <c r="BG63" s="1">
        <f t="shared" si="77"/>
        <v>0</v>
      </c>
      <c r="BH63" s="1">
        <f t="shared" si="78"/>
        <v>0</v>
      </c>
      <c r="BI63" s="1">
        <f t="shared" si="79"/>
        <v>0</v>
      </c>
      <c r="BJ63" s="1" t="str">
        <f t="shared" si="64"/>
        <v/>
      </c>
      <c r="BK63" s="1" t="str">
        <f t="shared" si="55"/>
        <v/>
      </c>
      <c r="BL63" s="1" t="str">
        <f t="shared" si="65"/>
        <v/>
      </c>
      <c r="BM63" s="1" t="str">
        <f t="shared" si="66"/>
        <v/>
      </c>
      <c r="BN63" s="39">
        <f t="shared" si="56"/>
        <v>0.99999944094597215</v>
      </c>
      <c r="BO63" s="39">
        <f t="shared" si="80"/>
        <v>1</v>
      </c>
      <c r="BP63" s="39">
        <f t="shared" si="81"/>
        <v>1</v>
      </c>
      <c r="BQ63" s="39">
        <f t="shared" si="82"/>
        <v>1</v>
      </c>
      <c r="BR63" s="1">
        <f t="shared" si="67"/>
        <v>-5.5905402784883762E-7</v>
      </c>
      <c r="BS63" s="1">
        <f t="shared" si="68"/>
        <v>-5.5905402784883762E-7</v>
      </c>
      <c r="BT63" s="1">
        <f t="shared" si="69"/>
        <v>-5.5905402784883762E-7</v>
      </c>
      <c r="BY63" s="11">
        <f t="shared" si="60"/>
        <v>0.99999944094597215</v>
      </c>
      <c r="BZ63" s="11">
        <f t="shared" si="61"/>
        <v>1</v>
      </c>
      <c r="CA63" s="11">
        <f t="shared" si="62"/>
        <v>1</v>
      </c>
      <c r="CB63" s="11">
        <f t="shared" si="63"/>
        <v>1</v>
      </c>
      <c r="CC63" s="11">
        <f>BY63-SUM(CC$15:CC62)</f>
        <v>8.5540971750397432E-8</v>
      </c>
    </row>
    <row r="64" spans="1:81" x14ac:dyDescent="0.25">
      <c r="A64" s="2">
        <v>50</v>
      </c>
      <c r="B64" s="64">
        <f t="shared" si="9"/>
        <v>0.99999811676729844</v>
      </c>
      <c r="C64" s="11">
        <f t="shared" si="10"/>
        <v>0.99999999559277852</v>
      </c>
      <c r="D64" s="11">
        <f t="shared" si="11"/>
        <v>0</v>
      </c>
      <c r="E64" s="11">
        <f t="shared" si="12"/>
        <v>0</v>
      </c>
      <c r="F64" s="11">
        <f t="shared" si="13"/>
        <v>0</v>
      </c>
      <c r="G64" s="11">
        <f t="shared" si="14"/>
        <v>1.3969712243655508E-6</v>
      </c>
      <c r="H64" s="11">
        <f t="shared" si="15"/>
        <v>3.1707714231998807E-9</v>
      </c>
      <c r="I64" s="11">
        <f t="shared" si="16"/>
        <v>0</v>
      </c>
      <c r="J64" s="11">
        <f t="shared" si="83"/>
        <v>0</v>
      </c>
      <c r="K64" s="11">
        <f t="shared" si="85"/>
        <v>0</v>
      </c>
      <c r="L64" s="11">
        <f t="shared" si="19"/>
        <v>4.8626147719499357E-7</v>
      </c>
      <c r="M64" s="11">
        <f t="shared" si="20"/>
        <v>1.2364500534545186E-9</v>
      </c>
      <c r="N64" s="11">
        <f t="shared" si="21"/>
        <v>0</v>
      </c>
      <c r="O64" s="11">
        <f t="shared" si="22"/>
        <v>0</v>
      </c>
      <c r="P64" s="16">
        <f t="shared" si="23"/>
        <v>0</v>
      </c>
      <c r="Q64" s="33" t="e">
        <f t="shared" ref="Q64:Q80" si="86">IF(AND(Q$9=1,$A64&gt;=$Q$7,$A64&lt;=$Q$8),1,0)</f>
        <v>#REF!</v>
      </c>
      <c r="R64" s="33">
        <f t="shared" si="84"/>
        <v>0</v>
      </c>
      <c r="S64" s="33">
        <f t="shared" si="84"/>
        <v>0</v>
      </c>
      <c r="T64" s="33">
        <f t="shared" si="84"/>
        <v>0</v>
      </c>
      <c r="U64" s="11"/>
      <c r="V64" s="11"/>
      <c r="W64" s="11"/>
      <c r="X64" s="2">
        <f t="shared" ca="1" si="24"/>
        <v>-1</v>
      </c>
      <c r="Y64" s="2">
        <f t="shared" ca="1" si="25"/>
        <v>0</v>
      </c>
      <c r="Z64" s="2">
        <f t="shared" ca="1" si="26"/>
        <v>0</v>
      </c>
      <c r="AA64" s="2">
        <f t="shared" ca="1" si="27"/>
        <v>-1</v>
      </c>
      <c r="AB64" s="2">
        <f t="shared" ca="1" si="28"/>
        <v>0</v>
      </c>
      <c r="AC64" s="2">
        <f t="shared" ca="1" si="29"/>
        <v>0</v>
      </c>
      <c r="AD64" s="2">
        <f t="shared" ca="1" si="73"/>
        <v>-1</v>
      </c>
      <c r="AE64" s="2">
        <f t="shared" ca="1" si="74"/>
        <v>0</v>
      </c>
      <c r="AF64" s="2">
        <f t="shared" ca="1" si="75"/>
        <v>0</v>
      </c>
      <c r="AG64" s="11"/>
      <c r="AH64" s="11"/>
      <c r="AI64" s="11"/>
      <c r="AJ64" s="2">
        <f t="shared" ca="1" si="33"/>
        <v>-1</v>
      </c>
      <c r="AK64" s="2">
        <f t="shared" ca="1" si="34"/>
        <v>0</v>
      </c>
      <c r="AL64" s="2">
        <f t="shared" ca="1" si="35"/>
        <v>0</v>
      </c>
      <c r="AM64" s="2">
        <f t="shared" ca="1" si="36"/>
        <v>-1</v>
      </c>
      <c r="AN64" s="2">
        <f t="shared" ca="1" si="37"/>
        <v>0</v>
      </c>
      <c r="AO64" s="2">
        <f t="shared" ca="1" si="38"/>
        <v>0</v>
      </c>
      <c r="AP64" s="2">
        <f t="shared" ca="1" si="39"/>
        <v>-1</v>
      </c>
      <c r="AQ64" s="2">
        <f t="shared" ca="1" si="40"/>
        <v>0</v>
      </c>
      <c r="AR64" s="2">
        <f t="shared" ca="1" si="41"/>
        <v>0</v>
      </c>
      <c r="AS64" s="11"/>
      <c r="AT64" s="11"/>
      <c r="AU64" s="11"/>
      <c r="AV64" s="2">
        <f t="shared" ca="1" si="42"/>
        <v>-1</v>
      </c>
      <c r="AW64" s="2">
        <f t="shared" ca="1" si="43"/>
        <v>0</v>
      </c>
      <c r="AX64" s="2">
        <f t="shared" ca="1" si="44"/>
        <v>0</v>
      </c>
      <c r="AY64" s="2">
        <f t="shared" ca="1" si="45"/>
        <v>-1</v>
      </c>
      <c r="AZ64" s="2">
        <f t="shared" ca="1" si="46"/>
        <v>0</v>
      </c>
      <c r="BA64" s="2">
        <f t="shared" ca="1" si="47"/>
        <v>0</v>
      </c>
      <c r="BB64" s="2">
        <f t="shared" ca="1" si="48"/>
        <v>-1</v>
      </c>
      <c r="BC64" s="2">
        <f t="shared" ca="1" si="49"/>
        <v>0</v>
      </c>
      <c r="BD64" s="2">
        <f t="shared" ca="1" si="50"/>
        <v>0</v>
      </c>
      <c r="BF64" s="1">
        <f t="shared" si="76"/>
        <v>1.9999976305058214</v>
      </c>
      <c r="BG64" s="1">
        <f t="shared" si="77"/>
        <v>0</v>
      </c>
      <c r="BH64" s="1">
        <f t="shared" si="78"/>
        <v>0</v>
      </c>
      <c r="BI64" s="1">
        <f t="shared" si="79"/>
        <v>0</v>
      </c>
      <c r="BJ64" s="1" t="str">
        <f t="shared" si="64"/>
        <v/>
      </c>
      <c r="BK64" s="1" t="str">
        <f t="shared" si="55"/>
        <v/>
      </c>
      <c r="BL64" s="1" t="str">
        <f t="shared" si="65"/>
        <v/>
      </c>
      <c r="BM64" s="1" t="str">
        <f t="shared" si="66"/>
        <v/>
      </c>
      <c r="BN64" s="39">
        <f t="shared" si="56"/>
        <v>0.99999951373852281</v>
      </c>
      <c r="BO64" s="39">
        <f t="shared" si="80"/>
        <v>1</v>
      </c>
      <c r="BP64" s="39">
        <f t="shared" si="81"/>
        <v>1</v>
      </c>
      <c r="BQ64" s="39">
        <f t="shared" si="82"/>
        <v>1</v>
      </c>
      <c r="BR64" s="1">
        <f t="shared" si="67"/>
        <v>-4.8626147719499357E-7</v>
      </c>
      <c r="BS64" s="1">
        <f t="shared" si="68"/>
        <v>-4.8626147719499357E-7</v>
      </c>
      <c r="BT64" s="1">
        <f t="shared" si="69"/>
        <v>-4.8626147719499357E-7</v>
      </c>
      <c r="BY64" s="11">
        <f t="shared" si="60"/>
        <v>0.99999951373852281</v>
      </c>
      <c r="BZ64" s="11">
        <f t="shared" si="61"/>
        <v>1</v>
      </c>
      <c r="CA64" s="11">
        <f t="shared" si="62"/>
        <v>1</v>
      </c>
      <c r="CB64" s="11">
        <f t="shared" si="63"/>
        <v>1</v>
      </c>
      <c r="CC64" s="11">
        <f>BY64-SUM(CC$15:CC63)</f>
        <v>7.2792550653844046E-8</v>
      </c>
    </row>
    <row r="65" spans="1:81" x14ac:dyDescent="0.25">
      <c r="A65" s="2">
        <v>51</v>
      </c>
      <c r="B65" s="64">
        <f t="shared" si="9"/>
        <v>0.99999835744505738</v>
      </c>
      <c r="C65" s="11">
        <f t="shared" si="10"/>
        <v>0.99999999645641713</v>
      </c>
      <c r="D65" s="11">
        <f t="shared" si="11"/>
        <v>0</v>
      </c>
      <c r="E65" s="11">
        <f t="shared" si="12"/>
        <v>0</v>
      </c>
      <c r="F65" s="11">
        <f t="shared" si="13"/>
        <v>0</v>
      </c>
      <c r="G65" s="11">
        <f t="shared" si="14"/>
        <v>1.2184379178936666E-6</v>
      </c>
      <c r="H65" s="11">
        <f t="shared" si="15"/>
        <v>2.5494274469295419E-9</v>
      </c>
      <c r="I65" s="11">
        <f t="shared" si="16"/>
        <v>0</v>
      </c>
      <c r="J65" s="11">
        <f t="shared" si="83"/>
        <v>0</v>
      </c>
      <c r="K65" s="11">
        <f t="shared" si="85"/>
        <v>0</v>
      </c>
      <c r="L65" s="11">
        <f t="shared" si="19"/>
        <v>4.2411702472211488E-7</v>
      </c>
      <c r="M65" s="11">
        <f t="shared" si="20"/>
        <v>9.9415542464953432E-10</v>
      </c>
      <c r="N65" s="11">
        <f t="shared" si="21"/>
        <v>0</v>
      </c>
      <c r="O65" s="11">
        <f t="shared" si="22"/>
        <v>0</v>
      </c>
      <c r="P65" s="16">
        <f t="shared" si="23"/>
        <v>0</v>
      </c>
      <c r="Q65" s="33" t="e">
        <f t="shared" si="86"/>
        <v>#REF!</v>
      </c>
      <c r="R65" s="33">
        <f t="shared" si="84"/>
        <v>0</v>
      </c>
      <c r="S65" s="33">
        <f t="shared" si="84"/>
        <v>0</v>
      </c>
      <c r="T65" s="33">
        <f t="shared" si="84"/>
        <v>0</v>
      </c>
      <c r="U65" s="11"/>
      <c r="V65" s="11"/>
      <c r="W65" s="11"/>
      <c r="X65" s="2">
        <f t="shared" ca="1" si="24"/>
        <v>-1</v>
      </c>
      <c r="Y65" s="2">
        <f t="shared" ca="1" si="25"/>
        <v>0</v>
      </c>
      <c r="Z65" s="2">
        <f t="shared" ca="1" si="26"/>
        <v>0</v>
      </c>
      <c r="AA65" s="2">
        <f t="shared" ca="1" si="27"/>
        <v>-1</v>
      </c>
      <c r="AB65" s="2">
        <f t="shared" ca="1" si="28"/>
        <v>0</v>
      </c>
      <c r="AC65" s="2">
        <f t="shared" ca="1" si="29"/>
        <v>0</v>
      </c>
      <c r="AD65" s="2">
        <f t="shared" ca="1" si="73"/>
        <v>-1</v>
      </c>
      <c r="AE65" s="2">
        <f t="shared" ca="1" si="74"/>
        <v>0</v>
      </c>
      <c r="AF65" s="2">
        <f t="shared" ca="1" si="75"/>
        <v>0</v>
      </c>
      <c r="AG65" s="11"/>
      <c r="AH65" s="11"/>
      <c r="AI65" s="11"/>
      <c r="AJ65" s="2">
        <f t="shared" ca="1" si="33"/>
        <v>-1</v>
      </c>
      <c r="AK65" s="2">
        <f t="shared" ca="1" si="34"/>
        <v>0</v>
      </c>
      <c r="AL65" s="2">
        <f t="shared" ca="1" si="35"/>
        <v>0</v>
      </c>
      <c r="AM65" s="2">
        <f t="shared" ca="1" si="36"/>
        <v>-1</v>
      </c>
      <c r="AN65" s="2">
        <f t="shared" ca="1" si="37"/>
        <v>0</v>
      </c>
      <c r="AO65" s="2">
        <f t="shared" ca="1" si="38"/>
        <v>0</v>
      </c>
      <c r="AP65" s="2">
        <f t="shared" ca="1" si="39"/>
        <v>-1</v>
      </c>
      <c r="AQ65" s="2">
        <f t="shared" ca="1" si="40"/>
        <v>0</v>
      </c>
      <c r="AR65" s="2">
        <f t="shared" ca="1" si="41"/>
        <v>0</v>
      </c>
      <c r="AS65" s="11"/>
      <c r="AT65" s="11"/>
      <c r="AU65" s="11"/>
      <c r="AV65" s="2">
        <f t="shared" ca="1" si="42"/>
        <v>-1</v>
      </c>
      <c r="AW65" s="2">
        <f t="shared" ca="1" si="43"/>
        <v>0</v>
      </c>
      <c r="AX65" s="2">
        <f t="shared" ca="1" si="44"/>
        <v>0</v>
      </c>
      <c r="AY65" s="2">
        <f t="shared" ca="1" si="45"/>
        <v>-1</v>
      </c>
      <c r="AZ65" s="2">
        <f t="shared" ca="1" si="46"/>
        <v>0</v>
      </c>
      <c r="BA65" s="2">
        <f t="shared" ca="1" si="47"/>
        <v>0</v>
      </c>
      <c r="BB65" s="2">
        <f t="shared" ca="1" si="48"/>
        <v>-1</v>
      </c>
      <c r="BC65" s="2">
        <f t="shared" ca="1" si="49"/>
        <v>0</v>
      </c>
      <c r="BD65" s="2">
        <f t="shared" ca="1" si="50"/>
        <v>0</v>
      </c>
      <c r="BF65" s="1">
        <f t="shared" si="76"/>
        <v>1.9999979333280327</v>
      </c>
      <c r="BG65" s="1">
        <f t="shared" si="77"/>
        <v>0</v>
      </c>
      <c r="BH65" s="1">
        <f t="shared" si="78"/>
        <v>0</v>
      </c>
      <c r="BI65" s="1">
        <f t="shared" si="79"/>
        <v>0</v>
      </c>
      <c r="BJ65" s="1" t="str">
        <f t="shared" si="64"/>
        <v/>
      </c>
      <c r="BK65" s="1" t="str">
        <f t="shared" si="55"/>
        <v/>
      </c>
      <c r="BL65" s="1" t="str">
        <f t="shared" si="65"/>
        <v/>
      </c>
      <c r="BM65" s="1" t="str">
        <f t="shared" si="66"/>
        <v/>
      </c>
      <c r="BN65" s="39">
        <f t="shared" si="56"/>
        <v>0.99999957588297528</v>
      </c>
      <c r="BO65" s="39">
        <f t="shared" si="80"/>
        <v>1</v>
      </c>
      <c r="BP65" s="39">
        <f t="shared" si="81"/>
        <v>1</v>
      </c>
      <c r="BQ65" s="39">
        <f t="shared" si="82"/>
        <v>1</v>
      </c>
      <c r="BR65" s="1">
        <f t="shared" si="67"/>
        <v>-4.2411702472211488E-7</v>
      </c>
      <c r="BS65" s="1">
        <f t="shared" si="68"/>
        <v>-4.2411702472211488E-7</v>
      </c>
      <c r="BT65" s="1">
        <f t="shared" si="69"/>
        <v>-4.2411702472211488E-7</v>
      </c>
      <c r="BY65" s="11">
        <f t="shared" si="60"/>
        <v>0.99999957588297528</v>
      </c>
      <c r="BZ65" s="11">
        <f t="shared" si="61"/>
        <v>1</v>
      </c>
      <c r="CA65" s="11">
        <f t="shared" si="62"/>
        <v>1</v>
      </c>
      <c r="CB65" s="11">
        <f t="shared" si="63"/>
        <v>1</v>
      </c>
      <c r="CC65" s="11">
        <f>BY65-SUM(CC$15:CC64)</f>
        <v>6.2144452472878697E-8</v>
      </c>
    </row>
    <row r="66" spans="1:81" x14ac:dyDescent="0.25">
      <c r="A66" s="2">
        <v>52</v>
      </c>
      <c r="B66" s="64">
        <f t="shared" si="9"/>
        <v>0.99999856355509553</v>
      </c>
      <c r="C66" s="11">
        <f t="shared" si="10"/>
        <v>0.99999999713872445</v>
      </c>
      <c r="D66" s="11">
        <f t="shared" si="11"/>
        <v>0</v>
      </c>
      <c r="E66" s="11">
        <f t="shared" si="12"/>
        <v>0</v>
      </c>
      <c r="F66" s="11">
        <f t="shared" si="13"/>
        <v>0</v>
      </c>
      <c r="G66" s="11">
        <f t="shared" si="14"/>
        <v>1.0655467200804125E-6</v>
      </c>
      <c r="H66" s="11">
        <f t="shared" si="15"/>
        <v>2.0585420035246216E-9</v>
      </c>
      <c r="I66" s="11">
        <f t="shared" si="16"/>
        <v>0</v>
      </c>
      <c r="J66" s="11">
        <f t="shared" si="83"/>
        <v>0</v>
      </c>
      <c r="K66" s="11">
        <f t="shared" si="85"/>
        <v>0</v>
      </c>
      <c r="L66" s="11">
        <f t="shared" si="19"/>
        <v>3.7089818438751365E-7</v>
      </c>
      <c r="M66" s="11">
        <f t="shared" si="20"/>
        <v>8.027335463012264E-10</v>
      </c>
      <c r="N66" s="11">
        <f t="shared" si="21"/>
        <v>0</v>
      </c>
      <c r="O66" s="11">
        <f t="shared" si="22"/>
        <v>0</v>
      </c>
      <c r="P66" s="16">
        <f t="shared" si="23"/>
        <v>0</v>
      </c>
      <c r="Q66" s="33" t="e">
        <f t="shared" si="86"/>
        <v>#REF!</v>
      </c>
      <c r="R66" s="33">
        <f t="shared" si="84"/>
        <v>0</v>
      </c>
      <c r="S66" s="33">
        <f t="shared" si="84"/>
        <v>0</v>
      </c>
      <c r="T66" s="33">
        <f t="shared" si="84"/>
        <v>0</v>
      </c>
      <c r="U66" s="11"/>
      <c r="V66" s="11"/>
      <c r="W66" s="11"/>
      <c r="X66" s="2">
        <f t="shared" ca="1" si="24"/>
        <v>-1</v>
      </c>
      <c r="Y66" s="2">
        <f t="shared" ca="1" si="25"/>
        <v>0</v>
      </c>
      <c r="Z66" s="2">
        <f t="shared" ca="1" si="26"/>
        <v>0</v>
      </c>
      <c r="AA66" s="2">
        <f t="shared" ca="1" si="27"/>
        <v>-1</v>
      </c>
      <c r="AB66" s="2">
        <f t="shared" ca="1" si="28"/>
        <v>0</v>
      </c>
      <c r="AC66" s="2">
        <f t="shared" ca="1" si="29"/>
        <v>0</v>
      </c>
      <c r="AD66" s="2">
        <f t="shared" ca="1" si="73"/>
        <v>-1</v>
      </c>
      <c r="AE66" s="2">
        <f t="shared" ca="1" si="74"/>
        <v>0</v>
      </c>
      <c r="AF66" s="2">
        <f t="shared" ca="1" si="75"/>
        <v>0</v>
      </c>
      <c r="AG66" s="11"/>
      <c r="AH66" s="11"/>
      <c r="AI66" s="11"/>
      <c r="AJ66" s="2">
        <f t="shared" ca="1" si="33"/>
        <v>-1</v>
      </c>
      <c r="AK66" s="2">
        <f t="shared" ca="1" si="34"/>
        <v>0</v>
      </c>
      <c r="AL66" s="2">
        <f t="shared" ca="1" si="35"/>
        <v>0</v>
      </c>
      <c r="AM66" s="2">
        <f t="shared" ca="1" si="36"/>
        <v>-1</v>
      </c>
      <c r="AN66" s="2">
        <f t="shared" ca="1" si="37"/>
        <v>0</v>
      </c>
      <c r="AO66" s="2">
        <f t="shared" ca="1" si="38"/>
        <v>0</v>
      </c>
      <c r="AP66" s="2">
        <f t="shared" ca="1" si="39"/>
        <v>-1</v>
      </c>
      <c r="AQ66" s="2">
        <f t="shared" ca="1" si="40"/>
        <v>0</v>
      </c>
      <c r="AR66" s="2">
        <f t="shared" ca="1" si="41"/>
        <v>0</v>
      </c>
      <c r="AS66" s="11"/>
      <c r="AT66" s="11"/>
      <c r="AU66" s="11"/>
      <c r="AV66" s="2">
        <f t="shared" ca="1" si="42"/>
        <v>-1</v>
      </c>
      <c r="AW66" s="2">
        <f t="shared" ca="1" si="43"/>
        <v>0</v>
      </c>
      <c r="AX66" s="2">
        <f t="shared" ca="1" si="44"/>
        <v>0</v>
      </c>
      <c r="AY66" s="2">
        <f t="shared" ca="1" si="45"/>
        <v>-1</v>
      </c>
      <c r="AZ66" s="2">
        <f t="shared" ca="1" si="46"/>
        <v>0</v>
      </c>
      <c r="BA66" s="2">
        <f t="shared" ca="1" si="47"/>
        <v>0</v>
      </c>
      <c r="BB66" s="2">
        <f t="shared" ca="1" si="48"/>
        <v>-1</v>
      </c>
      <c r="BC66" s="2">
        <f t="shared" ca="1" si="49"/>
        <v>0</v>
      </c>
      <c r="BD66" s="2">
        <f t="shared" ca="1" si="50"/>
        <v>0</v>
      </c>
      <c r="BF66" s="1">
        <f t="shared" si="76"/>
        <v>1.999998192656911</v>
      </c>
      <c r="BG66" s="1">
        <f t="shared" si="77"/>
        <v>0</v>
      </c>
      <c r="BH66" s="1">
        <f t="shared" si="78"/>
        <v>0</v>
      </c>
      <c r="BI66" s="1">
        <f t="shared" si="79"/>
        <v>0</v>
      </c>
      <c r="BJ66" s="1" t="str">
        <f t="shared" si="64"/>
        <v/>
      </c>
      <c r="BK66" s="1" t="str">
        <f t="shared" si="55"/>
        <v/>
      </c>
      <c r="BL66" s="1" t="str">
        <f t="shared" si="65"/>
        <v/>
      </c>
      <c r="BM66" s="1" t="str">
        <f t="shared" si="66"/>
        <v/>
      </c>
      <c r="BN66" s="39">
        <f t="shared" si="56"/>
        <v>0.99999962910181561</v>
      </c>
      <c r="BO66" s="39">
        <f t="shared" si="80"/>
        <v>1</v>
      </c>
      <c r="BP66" s="39">
        <f t="shared" si="81"/>
        <v>1</v>
      </c>
      <c r="BQ66" s="39">
        <f t="shared" si="82"/>
        <v>1</v>
      </c>
      <c r="BR66" s="1">
        <f t="shared" si="67"/>
        <v>-3.7089818438751365E-7</v>
      </c>
      <c r="BS66" s="1">
        <f t="shared" si="68"/>
        <v>-3.7089818438751365E-7</v>
      </c>
      <c r="BT66" s="1">
        <f t="shared" si="69"/>
        <v>-3.7089818438751365E-7</v>
      </c>
      <c r="BY66" s="11">
        <f t="shared" si="60"/>
        <v>0.99999962910181561</v>
      </c>
      <c r="BZ66" s="11">
        <f t="shared" si="61"/>
        <v>1</v>
      </c>
      <c r="CA66" s="11">
        <f t="shared" si="62"/>
        <v>1</v>
      </c>
      <c r="CB66" s="11">
        <f t="shared" si="63"/>
        <v>1</v>
      </c>
      <c r="CC66" s="11">
        <f>BY66-SUM(CC$15:CC65)</f>
        <v>5.3218840334601225E-8</v>
      </c>
    </row>
    <row r="67" spans="1:81" x14ac:dyDescent="0.25">
      <c r="A67" s="2">
        <v>53</v>
      </c>
      <c r="B67" s="64">
        <f t="shared" si="9"/>
        <v>0.99999874058964966</v>
      </c>
      <c r="C67" s="11">
        <f t="shared" si="10"/>
        <v>0.99999999768022385</v>
      </c>
      <c r="D67" s="11">
        <f t="shared" si="11"/>
        <v>0</v>
      </c>
      <c r="E67" s="11">
        <f t="shared" si="12"/>
        <v>0</v>
      </c>
      <c r="F67" s="11">
        <f t="shared" si="13"/>
        <v>0</v>
      </c>
      <c r="G67" s="11">
        <f t="shared" si="14"/>
        <v>9.3422353009131598E-7</v>
      </c>
      <c r="H67" s="11">
        <f t="shared" si="15"/>
        <v>1.6689607473807655E-9</v>
      </c>
      <c r="I67" s="11">
        <f t="shared" si="16"/>
        <v>0</v>
      </c>
      <c r="J67" s="11">
        <f t="shared" si="83"/>
        <v>0</v>
      </c>
      <c r="K67" s="11">
        <f t="shared" si="85"/>
        <v>0</v>
      </c>
      <c r="L67" s="11">
        <f t="shared" si="19"/>
        <v>3.2518682024917922E-7</v>
      </c>
      <c r="M67" s="11">
        <f t="shared" si="20"/>
        <v>6.5081540157052586E-10</v>
      </c>
      <c r="N67" s="11">
        <f t="shared" si="21"/>
        <v>0</v>
      </c>
      <c r="O67" s="11">
        <f t="shared" si="22"/>
        <v>0</v>
      </c>
      <c r="P67" s="16">
        <f t="shared" si="23"/>
        <v>0</v>
      </c>
      <c r="Q67" s="33" t="e">
        <f t="shared" si="86"/>
        <v>#REF!</v>
      </c>
      <c r="R67" s="33">
        <f t="shared" si="84"/>
        <v>0</v>
      </c>
      <c r="S67" s="33">
        <f t="shared" si="84"/>
        <v>0</v>
      </c>
      <c r="T67" s="33">
        <f t="shared" si="84"/>
        <v>0</v>
      </c>
      <c r="U67" s="11"/>
      <c r="V67" s="11"/>
      <c r="W67" s="11"/>
      <c r="X67" s="2">
        <f t="shared" ca="1" si="24"/>
        <v>-1</v>
      </c>
      <c r="Y67" s="2">
        <f t="shared" ca="1" si="25"/>
        <v>0</v>
      </c>
      <c r="Z67" s="2">
        <f t="shared" ca="1" si="26"/>
        <v>0</v>
      </c>
      <c r="AA67" s="2">
        <f t="shared" ca="1" si="27"/>
        <v>-1</v>
      </c>
      <c r="AB67" s="2">
        <f t="shared" ca="1" si="28"/>
        <v>0</v>
      </c>
      <c r="AC67" s="2">
        <f t="shared" ca="1" si="29"/>
        <v>0</v>
      </c>
      <c r="AD67" s="2">
        <f t="shared" ca="1" si="73"/>
        <v>-1</v>
      </c>
      <c r="AE67" s="2">
        <f t="shared" ca="1" si="74"/>
        <v>0</v>
      </c>
      <c r="AF67" s="2">
        <f t="shared" ca="1" si="75"/>
        <v>0</v>
      </c>
      <c r="AG67" s="11"/>
      <c r="AH67" s="11"/>
      <c r="AI67" s="11"/>
      <c r="AJ67" s="2">
        <f t="shared" ca="1" si="33"/>
        <v>-1</v>
      </c>
      <c r="AK67" s="2">
        <f t="shared" ca="1" si="34"/>
        <v>0</v>
      </c>
      <c r="AL67" s="2">
        <f t="shared" ca="1" si="35"/>
        <v>0</v>
      </c>
      <c r="AM67" s="2">
        <f t="shared" ca="1" si="36"/>
        <v>-1</v>
      </c>
      <c r="AN67" s="2">
        <f t="shared" ca="1" si="37"/>
        <v>0</v>
      </c>
      <c r="AO67" s="2">
        <f t="shared" ca="1" si="38"/>
        <v>0</v>
      </c>
      <c r="AP67" s="2">
        <f t="shared" ca="1" si="39"/>
        <v>-1</v>
      </c>
      <c r="AQ67" s="2">
        <f t="shared" ca="1" si="40"/>
        <v>0</v>
      </c>
      <c r="AR67" s="2">
        <f t="shared" ca="1" si="41"/>
        <v>0</v>
      </c>
      <c r="AS67" s="11"/>
      <c r="AT67" s="11"/>
      <c r="AU67" s="11"/>
      <c r="AV67" s="2">
        <f t="shared" ca="1" si="42"/>
        <v>-1</v>
      </c>
      <c r="AW67" s="2">
        <f t="shared" ca="1" si="43"/>
        <v>0</v>
      </c>
      <c r="AX67" s="2">
        <f t="shared" ca="1" si="44"/>
        <v>0</v>
      </c>
      <c r="AY67" s="2">
        <f t="shared" ca="1" si="45"/>
        <v>-1</v>
      </c>
      <c r="AZ67" s="2">
        <f t="shared" ca="1" si="46"/>
        <v>0</v>
      </c>
      <c r="BA67" s="2">
        <f t="shared" ca="1" si="47"/>
        <v>0</v>
      </c>
      <c r="BB67" s="2">
        <f t="shared" ca="1" si="48"/>
        <v>-1</v>
      </c>
      <c r="BC67" s="2">
        <f t="shared" ca="1" si="49"/>
        <v>0</v>
      </c>
      <c r="BD67" s="2">
        <f t="shared" ca="1" si="50"/>
        <v>0</v>
      </c>
      <c r="BF67" s="1">
        <f t="shared" si="76"/>
        <v>1.9999984154028294</v>
      </c>
      <c r="BG67" s="1">
        <f t="shared" si="77"/>
        <v>0</v>
      </c>
      <c r="BH67" s="1">
        <f t="shared" si="78"/>
        <v>0</v>
      </c>
      <c r="BI67" s="1">
        <f t="shared" si="79"/>
        <v>0</v>
      </c>
      <c r="BJ67" s="1" t="str">
        <f t="shared" si="64"/>
        <v/>
      </c>
      <c r="BK67" s="1" t="str">
        <f t="shared" si="55"/>
        <v/>
      </c>
      <c r="BL67" s="1" t="str">
        <f t="shared" si="65"/>
        <v/>
      </c>
      <c r="BM67" s="1" t="str">
        <f t="shared" si="66"/>
        <v/>
      </c>
      <c r="BN67" s="39">
        <f t="shared" si="56"/>
        <v>0.99999967481317975</v>
      </c>
      <c r="BO67" s="39">
        <f t="shared" si="80"/>
        <v>1</v>
      </c>
      <c r="BP67" s="39">
        <f t="shared" si="81"/>
        <v>1</v>
      </c>
      <c r="BQ67" s="39">
        <f t="shared" si="82"/>
        <v>1</v>
      </c>
      <c r="BR67" s="1">
        <f t="shared" si="67"/>
        <v>-3.2518682024917922E-7</v>
      </c>
      <c r="BS67" s="1">
        <f t="shared" si="68"/>
        <v>-3.2518682024917922E-7</v>
      </c>
      <c r="BT67" s="1">
        <f t="shared" si="69"/>
        <v>-3.2518682024917922E-7</v>
      </c>
      <c r="BY67" s="11">
        <f t="shared" si="60"/>
        <v>0.99999967481317975</v>
      </c>
      <c r="BZ67" s="11">
        <f t="shared" si="61"/>
        <v>1</v>
      </c>
      <c r="CA67" s="11">
        <f t="shared" si="62"/>
        <v>1</v>
      </c>
      <c r="CB67" s="11">
        <f t="shared" si="63"/>
        <v>1</v>
      </c>
      <c r="CC67" s="11">
        <f>BY67-SUM(CC$15:CC66)</f>
        <v>4.5711364138334432E-8</v>
      </c>
    </row>
    <row r="68" spans="1:81" x14ac:dyDescent="0.25">
      <c r="A68" s="2">
        <v>54</v>
      </c>
      <c r="B68" s="64">
        <f t="shared" si="9"/>
        <v>0.99999889308749845</v>
      </c>
      <c r="C68" s="11">
        <f t="shared" si="10"/>
        <v>0.99999999811185369</v>
      </c>
      <c r="D68" s="11">
        <f t="shared" si="11"/>
        <v>0</v>
      </c>
      <c r="E68" s="11">
        <f t="shared" si="12"/>
        <v>0</v>
      </c>
      <c r="F68" s="11">
        <f t="shared" si="13"/>
        <v>0</v>
      </c>
      <c r="G68" s="11">
        <f t="shared" si="14"/>
        <v>8.211015140036082E-7</v>
      </c>
      <c r="H68" s="11">
        <f t="shared" si="15"/>
        <v>1.3584251501441713E-9</v>
      </c>
      <c r="I68" s="11">
        <f t="shared" si="16"/>
        <v>0</v>
      </c>
      <c r="J68" s="11">
        <f t="shared" si="83"/>
        <v>0</v>
      </c>
      <c r="K68" s="11">
        <f t="shared" si="85"/>
        <v>0</v>
      </c>
      <c r="L68" s="11">
        <f t="shared" si="19"/>
        <v>2.8581098754365541E-7</v>
      </c>
      <c r="M68" s="11">
        <f t="shared" si="20"/>
        <v>5.2972115582861079E-10</v>
      </c>
      <c r="N68" s="11">
        <f t="shared" si="21"/>
        <v>0</v>
      </c>
      <c r="O68" s="11">
        <f t="shared" si="22"/>
        <v>0</v>
      </c>
      <c r="P68" s="16">
        <f t="shared" si="23"/>
        <v>0</v>
      </c>
      <c r="Q68" s="33" t="e">
        <f t="shared" si="86"/>
        <v>#REF!</v>
      </c>
      <c r="R68" s="33">
        <f t="shared" si="84"/>
        <v>0</v>
      </c>
      <c r="S68" s="33">
        <f t="shared" si="84"/>
        <v>0</v>
      </c>
      <c r="T68" s="33">
        <f t="shared" si="84"/>
        <v>0</v>
      </c>
      <c r="U68" s="11"/>
      <c r="V68" s="11"/>
      <c r="W68" s="11"/>
      <c r="X68" s="2">
        <f t="shared" ca="1" si="24"/>
        <v>-1</v>
      </c>
      <c r="Y68" s="2">
        <f t="shared" ca="1" si="25"/>
        <v>0</v>
      </c>
      <c r="Z68" s="2">
        <f t="shared" ca="1" si="26"/>
        <v>0</v>
      </c>
      <c r="AA68" s="2">
        <f t="shared" ca="1" si="27"/>
        <v>-1</v>
      </c>
      <c r="AB68" s="2">
        <f t="shared" ca="1" si="28"/>
        <v>0</v>
      </c>
      <c r="AC68" s="2">
        <f t="shared" ca="1" si="29"/>
        <v>0</v>
      </c>
      <c r="AD68" s="2">
        <f t="shared" ca="1" si="73"/>
        <v>-1</v>
      </c>
      <c r="AE68" s="2">
        <f t="shared" ca="1" si="74"/>
        <v>0</v>
      </c>
      <c r="AF68" s="2">
        <f t="shared" ca="1" si="75"/>
        <v>0</v>
      </c>
      <c r="AG68" s="11"/>
      <c r="AH68" s="11"/>
      <c r="AI68" s="11"/>
      <c r="AJ68" s="2">
        <f t="shared" ca="1" si="33"/>
        <v>-1</v>
      </c>
      <c r="AK68" s="2">
        <f t="shared" ca="1" si="34"/>
        <v>0</v>
      </c>
      <c r="AL68" s="2">
        <f t="shared" ca="1" si="35"/>
        <v>0</v>
      </c>
      <c r="AM68" s="2">
        <f t="shared" ca="1" si="36"/>
        <v>-1</v>
      </c>
      <c r="AN68" s="2">
        <f t="shared" ca="1" si="37"/>
        <v>0</v>
      </c>
      <c r="AO68" s="2">
        <f t="shared" ca="1" si="38"/>
        <v>0</v>
      </c>
      <c r="AP68" s="2">
        <f t="shared" ca="1" si="39"/>
        <v>-1</v>
      </c>
      <c r="AQ68" s="2">
        <f t="shared" ca="1" si="40"/>
        <v>0</v>
      </c>
      <c r="AR68" s="2">
        <f t="shared" ca="1" si="41"/>
        <v>0</v>
      </c>
      <c r="AS68" s="11"/>
      <c r="AT68" s="11"/>
      <c r="AU68" s="11"/>
      <c r="AV68" s="2">
        <f t="shared" ca="1" si="42"/>
        <v>-1</v>
      </c>
      <c r="AW68" s="2">
        <f t="shared" ca="1" si="43"/>
        <v>0</v>
      </c>
      <c r="AX68" s="2">
        <f t="shared" ca="1" si="44"/>
        <v>0</v>
      </c>
      <c r="AY68" s="2">
        <f t="shared" ca="1" si="45"/>
        <v>-1</v>
      </c>
      <c r="AZ68" s="2">
        <f t="shared" ca="1" si="46"/>
        <v>0</v>
      </c>
      <c r="BA68" s="2">
        <f t="shared" ca="1" si="47"/>
        <v>0</v>
      </c>
      <c r="BB68" s="2">
        <f t="shared" ca="1" si="48"/>
        <v>-1</v>
      </c>
      <c r="BC68" s="2">
        <f t="shared" ca="1" si="49"/>
        <v>0</v>
      </c>
      <c r="BD68" s="2">
        <f t="shared" ca="1" si="50"/>
        <v>0</v>
      </c>
      <c r="BF68" s="1">
        <f t="shared" si="76"/>
        <v>1.999998607276511</v>
      </c>
      <c r="BG68" s="1">
        <f t="shared" si="77"/>
        <v>0</v>
      </c>
      <c r="BH68" s="1">
        <f t="shared" si="78"/>
        <v>0</v>
      </c>
      <c r="BI68" s="1">
        <f t="shared" si="79"/>
        <v>0</v>
      </c>
      <c r="BJ68" s="1" t="str">
        <f t="shared" si="64"/>
        <v/>
      </c>
      <c r="BK68" s="1" t="str">
        <f t="shared" si="55"/>
        <v/>
      </c>
      <c r="BL68" s="1" t="str">
        <f t="shared" si="65"/>
        <v/>
      </c>
      <c r="BM68" s="1" t="str">
        <f t="shared" si="66"/>
        <v/>
      </c>
      <c r="BN68" s="39">
        <f t="shared" si="56"/>
        <v>0.99999971418901246</v>
      </c>
      <c r="BO68" s="39">
        <f t="shared" si="80"/>
        <v>1</v>
      </c>
      <c r="BP68" s="39">
        <f t="shared" si="81"/>
        <v>1</v>
      </c>
      <c r="BQ68" s="39">
        <f t="shared" si="82"/>
        <v>1</v>
      </c>
      <c r="BR68" s="1">
        <f t="shared" si="67"/>
        <v>-2.8581098754365541E-7</v>
      </c>
      <c r="BS68" s="1">
        <f t="shared" si="68"/>
        <v>-2.8581098754365541E-7</v>
      </c>
      <c r="BT68" s="1">
        <f t="shared" si="69"/>
        <v>-2.8581098754365541E-7</v>
      </c>
      <c r="BY68" s="11">
        <f t="shared" si="60"/>
        <v>0.99999971418901246</v>
      </c>
      <c r="BZ68" s="11">
        <f t="shared" si="61"/>
        <v>1</v>
      </c>
      <c r="CA68" s="11">
        <f t="shared" si="62"/>
        <v>1</v>
      </c>
      <c r="CB68" s="11">
        <f t="shared" si="63"/>
        <v>1</v>
      </c>
      <c r="CC68" s="11">
        <f>BY68-SUM(CC$15:CC67)</f>
        <v>3.9375832705523806E-8</v>
      </c>
    </row>
    <row r="69" spans="1:81" x14ac:dyDescent="0.25">
      <c r="A69" s="2">
        <v>55</v>
      </c>
      <c r="B69" s="64">
        <f t="shared" si="9"/>
        <v>0.99999902481302905</v>
      </c>
      <c r="C69" s="11">
        <f t="shared" si="10"/>
        <v>0.99999999845735554</v>
      </c>
      <c r="D69" s="11">
        <f t="shared" si="11"/>
        <v>0</v>
      </c>
      <c r="E69" s="11">
        <f t="shared" si="12"/>
        <v>0</v>
      </c>
      <c r="F69" s="11">
        <f t="shared" si="13"/>
        <v>0</v>
      </c>
      <c r="G69" s="11">
        <f t="shared" si="14"/>
        <v>7.233882753920895E-7</v>
      </c>
      <c r="H69" s="11">
        <f t="shared" si="15"/>
        <v>1.1098540975140736E-9</v>
      </c>
      <c r="I69" s="11">
        <f t="shared" si="16"/>
        <v>0</v>
      </c>
      <c r="J69" s="11">
        <f t="shared" si="83"/>
        <v>0</v>
      </c>
      <c r="K69" s="11">
        <f t="shared" si="85"/>
        <v>0</v>
      </c>
      <c r="L69" s="11">
        <f t="shared" si="19"/>
        <v>2.5179869556080092E-7</v>
      </c>
      <c r="M69" s="11">
        <f t="shared" si="20"/>
        <v>4.3279035910614994E-10</v>
      </c>
      <c r="N69" s="11">
        <f t="shared" si="21"/>
        <v>0</v>
      </c>
      <c r="O69" s="11">
        <f t="shared" si="22"/>
        <v>0</v>
      </c>
      <c r="P69" s="16">
        <f t="shared" si="23"/>
        <v>0</v>
      </c>
      <c r="Q69" s="33" t="e">
        <f t="shared" si="86"/>
        <v>#REF!</v>
      </c>
      <c r="R69" s="33">
        <f t="shared" si="84"/>
        <v>0</v>
      </c>
      <c r="S69" s="33">
        <f t="shared" si="84"/>
        <v>0</v>
      </c>
      <c r="T69" s="33">
        <f t="shared" si="84"/>
        <v>0</v>
      </c>
      <c r="U69" s="11"/>
      <c r="V69" s="11"/>
      <c r="W69" s="11"/>
      <c r="X69" s="2">
        <f t="shared" ca="1" si="24"/>
        <v>-1</v>
      </c>
      <c r="Y69" s="2">
        <f t="shared" ca="1" si="25"/>
        <v>0</v>
      </c>
      <c r="Z69" s="2">
        <f t="shared" ca="1" si="26"/>
        <v>0</v>
      </c>
      <c r="AA69" s="2">
        <f t="shared" ca="1" si="27"/>
        <v>-1</v>
      </c>
      <c r="AB69" s="2">
        <f t="shared" ca="1" si="28"/>
        <v>0</v>
      </c>
      <c r="AC69" s="2">
        <f t="shared" ca="1" si="29"/>
        <v>0</v>
      </c>
      <c r="AD69" s="2">
        <f t="shared" ca="1" si="73"/>
        <v>-1</v>
      </c>
      <c r="AE69" s="2">
        <f t="shared" ca="1" si="74"/>
        <v>0</v>
      </c>
      <c r="AF69" s="2">
        <f t="shared" ca="1" si="75"/>
        <v>0</v>
      </c>
      <c r="AG69" s="11"/>
      <c r="AH69" s="11"/>
      <c r="AI69" s="11"/>
      <c r="AJ69" s="2">
        <f t="shared" ca="1" si="33"/>
        <v>-1</v>
      </c>
      <c r="AK69" s="2">
        <f t="shared" ca="1" si="34"/>
        <v>0</v>
      </c>
      <c r="AL69" s="2">
        <f t="shared" ca="1" si="35"/>
        <v>0</v>
      </c>
      <c r="AM69" s="2">
        <f t="shared" ca="1" si="36"/>
        <v>-1</v>
      </c>
      <c r="AN69" s="2">
        <f t="shared" ca="1" si="37"/>
        <v>0</v>
      </c>
      <c r="AO69" s="2">
        <f t="shared" ca="1" si="38"/>
        <v>0</v>
      </c>
      <c r="AP69" s="2">
        <f t="shared" ca="1" si="39"/>
        <v>-1</v>
      </c>
      <c r="AQ69" s="2">
        <f t="shared" ca="1" si="40"/>
        <v>0</v>
      </c>
      <c r="AR69" s="2">
        <f t="shared" ca="1" si="41"/>
        <v>0</v>
      </c>
      <c r="AS69" s="11"/>
      <c r="AT69" s="11"/>
      <c r="AU69" s="11"/>
      <c r="AV69" s="2">
        <f t="shared" ca="1" si="42"/>
        <v>-1</v>
      </c>
      <c r="AW69" s="2">
        <f t="shared" ca="1" si="43"/>
        <v>0</v>
      </c>
      <c r="AX69" s="2">
        <f t="shared" ca="1" si="44"/>
        <v>0</v>
      </c>
      <c r="AY69" s="2">
        <f t="shared" ca="1" si="45"/>
        <v>-1</v>
      </c>
      <c r="AZ69" s="2">
        <f t="shared" ca="1" si="46"/>
        <v>0</v>
      </c>
      <c r="BA69" s="2">
        <f t="shared" ca="1" si="47"/>
        <v>0</v>
      </c>
      <c r="BB69" s="2">
        <f t="shared" ca="1" si="48"/>
        <v>-1</v>
      </c>
      <c r="BC69" s="2">
        <f t="shared" ca="1" si="49"/>
        <v>0</v>
      </c>
      <c r="BD69" s="2">
        <f t="shared" ca="1" si="50"/>
        <v>0</v>
      </c>
      <c r="BF69" s="1">
        <f t="shared" si="76"/>
        <v>1.9999987730143336</v>
      </c>
      <c r="BG69" s="1">
        <f t="shared" si="77"/>
        <v>0</v>
      </c>
      <c r="BH69" s="1">
        <f t="shared" si="78"/>
        <v>0</v>
      </c>
      <c r="BI69" s="1">
        <f t="shared" si="79"/>
        <v>0</v>
      </c>
      <c r="BJ69" s="1" t="str">
        <f t="shared" si="64"/>
        <v/>
      </c>
      <c r="BK69" s="1" t="str">
        <f t="shared" si="55"/>
        <v/>
      </c>
      <c r="BL69" s="1" t="str">
        <f t="shared" si="65"/>
        <v/>
      </c>
      <c r="BM69" s="1" t="str">
        <f t="shared" si="66"/>
        <v/>
      </c>
      <c r="BN69" s="39">
        <f t="shared" si="56"/>
        <v>0.99999974820130444</v>
      </c>
      <c r="BO69" s="39">
        <f t="shared" si="80"/>
        <v>1</v>
      </c>
      <c r="BP69" s="39">
        <f t="shared" si="81"/>
        <v>1</v>
      </c>
      <c r="BQ69" s="39">
        <f t="shared" si="82"/>
        <v>1</v>
      </c>
      <c r="BR69" s="1">
        <f t="shared" si="67"/>
        <v>-2.5179869556080092E-7</v>
      </c>
      <c r="BS69" s="1">
        <f t="shared" si="68"/>
        <v>-2.5179869556080092E-7</v>
      </c>
      <c r="BT69" s="1">
        <f t="shared" si="69"/>
        <v>-2.5179869556080092E-7</v>
      </c>
      <c r="BY69" s="11">
        <f t="shared" si="60"/>
        <v>0.99999974820130444</v>
      </c>
      <c r="BZ69" s="11">
        <f t="shared" si="61"/>
        <v>1</v>
      </c>
      <c r="CA69" s="11">
        <f t="shared" si="62"/>
        <v>1</v>
      </c>
      <c r="CB69" s="11">
        <f t="shared" si="63"/>
        <v>1</v>
      </c>
      <c r="CC69" s="11">
        <f>BY69-SUM(CC$15:CC68)</f>
        <v>3.4012291982854492E-8</v>
      </c>
    </row>
    <row r="70" spans="1:81" x14ac:dyDescent="0.25">
      <c r="A70" s="2">
        <v>56</v>
      </c>
      <c r="B70" s="64">
        <f t="shared" si="9"/>
        <v>0.99999913889921677</v>
      </c>
      <c r="C70" s="11">
        <f t="shared" si="10"/>
        <v>0.99999999873503775</v>
      </c>
      <c r="D70" s="11">
        <f t="shared" si="11"/>
        <v>0</v>
      </c>
      <c r="E70" s="11">
        <f t="shared" si="12"/>
        <v>0</v>
      </c>
      <c r="F70" s="11">
        <f t="shared" si="13"/>
        <v>0</v>
      </c>
      <c r="G70" s="11">
        <f t="shared" si="14"/>
        <v>6.3875979416927464E-7</v>
      </c>
      <c r="H70" s="11">
        <f t="shared" si="15"/>
        <v>9.1007590352631951E-10</v>
      </c>
      <c r="I70" s="11">
        <f t="shared" si="16"/>
        <v>0</v>
      </c>
      <c r="J70" s="11">
        <f t="shared" si="83"/>
        <v>0</v>
      </c>
      <c r="K70" s="11">
        <f t="shared" si="85"/>
        <v>0</v>
      </c>
      <c r="L70" s="11">
        <f t="shared" si="19"/>
        <v>2.2234098906448452E-7</v>
      </c>
      <c r="M70" s="11">
        <f t="shared" si="20"/>
        <v>3.5488634253511009E-10</v>
      </c>
      <c r="N70" s="11">
        <f t="shared" si="21"/>
        <v>0</v>
      </c>
      <c r="O70" s="11">
        <f t="shared" si="22"/>
        <v>0</v>
      </c>
      <c r="P70" s="16">
        <f t="shared" si="23"/>
        <v>0</v>
      </c>
      <c r="Q70" s="33" t="e">
        <f t="shared" si="86"/>
        <v>#REF!</v>
      </c>
      <c r="R70" s="33">
        <f t="shared" si="84"/>
        <v>0</v>
      </c>
      <c r="S70" s="33">
        <f t="shared" si="84"/>
        <v>0</v>
      </c>
      <c r="T70" s="33">
        <f t="shared" si="84"/>
        <v>0</v>
      </c>
      <c r="U70" s="11"/>
      <c r="V70" s="11"/>
      <c r="W70" s="11"/>
      <c r="X70" s="2">
        <f t="shared" ca="1" si="24"/>
        <v>-1</v>
      </c>
      <c r="Y70" s="2">
        <f t="shared" ca="1" si="25"/>
        <v>0</v>
      </c>
      <c r="Z70" s="2">
        <f t="shared" ca="1" si="26"/>
        <v>0</v>
      </c>
      <c r="AA70" s="2">
        <f t="shared" ca="1" si="27"/>
        <v>-1</v>
      </c>
      <c r="AB70" s="2">
        <f t="shared" ca="1" si="28"/>
        <v>0</v>
      </c>
      <c r="AC70" s="2">
        <f t="shared" ca="1" si="29"/>
        <v>0</v>
      </c>
      <c r="AD70" s="2">
        <f t="shared" ca="1" si="73"/>
        <v>-1</v>
      </c>
      <c r="AE70" s="2">
        <f t="shared" ca="1" si="74"/>
        <v>0</v>
      </c>
      <c r="AF70" s="2">
        <f t="shared" ca="1" si="75"/>
        <v>0</v>
      </c>
      <c r="AG70" s="11"/>
      <c r="AH70" s="11"/>
      <c r="AI70" s="11"/>
      <c r="AJ70" s="2">
        <f t="shared" ca="1" si="33"/>
        <v>-1</v>
      </c>
      <c r="AK70" s="2">
        <f t="shared" ca="1" si="34"/>
        <v>0</v>
      </c>
      <c r="AL70" s="2">
        <f t="shared" ca="1" si="35"/>
        <v>0</v>
      </c>
      <c r="AM70" s="2">
        <f t="shared" ca="1" si="36"/>
        <v>-1</v>
      </c>
      <c r="AN70" s="2">
        <f t="shared" ca="1" si="37"/>
        <v>0</v>
      </c>
      <c r="AO70" s="2">
        <f t="shared" ca="1" si="38"/>
        <v>0</v>
      </c>
      <c r="AP70" s="2">
        <f t="shared" ca="1" si="39"/>
        <v>-1</v>
      </c>
      <c r="AQ70" s="2">
        <f t="shared" ca="1" si="40"/>
        <v>0</v>
      </c>
      <c r="AR70" s="2">
        <f t="shared" ca="1" si="41"/>
        <v>0</v>
      </c>
      <c r="AS70" s="11"/>
      <c r="AT70" s="11"/>
      <c r="AU70" s="11"/>
      <c r="AV70" s="2">
        <f t="shared" ca="1" si="42"/>
        <v>-1</v>
      </c>
      <c r="AW70" s="2">
        <f t="shared" ca="1" si="43"/>
        <v>0</v>
      </c>
      <c r="AX70" s="2">
        <f t="shared" ca="1" si="44"/>
        <v>0</v>
      </c>
      <c r="AY70" s="2">
        <f t="shared" ca="1" si="45"/>
        <v>-1</v>
      </c>
      <c r="AZ70" s="2">
        <f t="shared" ca="1" si="46"/>
        <v>0</v>
      </c>
      <c r="BA70" s="2">
        <f t="shared" ca="1" si="47"/>
        <v>0</v>
      </c>
      <c r="BB70" s="2">
        <f t="shared" ca="1" si="48"/>
        <v>-1</v>
      </c>
      <c r="BC70" s="2">
        <f t="shared" ca="1" si="49"/>
        <v>0</v>
      </c>
      <c r="BD70" s="2">
        <f t="shared" ca="1" si="50"/>
        <v>0</v>
      </c>
      <c r="BF70" s="1">
        <f t="shared" si="76"/>
        <v>1.9999989165582277</v>
      </c>
      <c r="BG70" s="1">
        <f t="shared" si="77"/>
        <v>0</v>
      </c>
      <c r="BH70" s="1">
        <f t="shared" si="78"/>
        <v>0</v>
      </c>
      <c r="BI70" s="1">
        <f t="shared" si="79"/>
        <v>0</v>
      </c>
      <c r="BJ70" s="1" t="str">
        <f t="shared" si="64"/>
        <v/>
      </c>
      <c r="BK70" s="1" t="str">
        <f t="shared" si="55"/>
        <v/>
      </c>
      <c r="BL70" s="1" t="str">
        <f t="shared" si="65"/>
        <v/>
      </c>
      <c r="BM70" s="1" t="str">
        <f t="shared" si="66"/>
        <v/>
      </c>
      <c r="BN70" s="39">
        <f t="shared" si="56"/>
        <v>0.99999977765901094</v>
      </c>
      <c r="BO70" s="39">
        <f t="shared" si="80"/>
        <v>1</v>
      </c>
      <c r="BP70" s="39">
        <f t="shared" si="81"/>
        <v>1</v>
      </c>
      <c r="BQ70" s="39">
        <f t="shared" si="82"/>
        <v>1</v>
      </c>
      <c r="BR70" s="1">
        <f t="shared" si="67"/>
        <v>-2.2234098906448452E-7</v>
      </c>
      <c r="BS70" s="1">
        <f t="shared" si="68"/>
        <v>-2.2234098906448452E-7</v>
      </c>
      <c r="BT70" s="1">
        <f t="shared" si="69"/>
        <v>-2.2234098906448452E-7</v>
      </c>
      <c r="BY70" s="11">
        <f t="shared" si="60"/>
        <v>0.99999977765901094</v>
      </c>
      <c r="BZ70" s="11">
        <f t="shared" si="61"/>
        <v>1</v>
      </c>
      <c r="CA70" s="11">
        <f t="shared" si="62"/>
        <v>1</v>
      </c>
      <c r="CB70" s="11">
        <f t="shared" si="63"/>
        <v>1</v>
      </c>
      <c r="CC70" s="11">
        <f>BY70-SUM(CC$15:CC69)</f>
        <v>2.9457706496316405E-8</v>
      </c>
    </row>
    <row r="71" spans="1:81" x14ac:dyDescent="0.25">
      <c r="A71" s="2">
        <v>57</v>
      </c>
      <c r="B71" s="64">
        <f t="shared" si="9"/>
        <v>0.99999923796226875</v>
      </c>
      <c r="C71" s="11">
        <f t="shared" si="10"/>
        <v>0.99999999895908598</v>
      </c>
      <c r="D71" s="11">
        <f t="shared" si="11"/>
        <v>0</v>
      </c>
      <c r="E71" s="11">
        <f t="shared" si="12"/>
        <v>0</v>
      </c>
      <c r="F71" s="11">
        <f t="shared" si="13"/>
        <v>0</v>
      </c>
      <c r="G71" s="11">
        <f t="shared" si="14"/>
        <v>5.6527538505601882E-7</v>
      </c>
      <c r="H71" s="11">
        <f t="shared" si="15"/>
        <v>7.4888462098243735E-10</v>
      </c>
      <c r="I71" s="11">
        <f t="shared" si="16"/>
        <v>0</v>
      </c>
      <c r="J71" s="11">
        <f t="shared" si="83"/>
        <v>0</v>
      </c>
      <c r="K71" s="11">
        <f t="shared" si="85"/>
        <v>0</v>
      </c>
      <c r="L71" s="11">
        <f t="shared" si="19"/>
        <v>1.9676234619403488E-7</v>
      </c>
      <c r="M71" s="11">
        <f t="shared" si="20"/>
        <v>2.9202940066141991E-10</v>
      </c>
      <c r="N71" s="11">
        <f t="shared" si="21"/>
        <v>0</v>
      </c>
      <c r="O71" s="11">
        <f t="shared" si="22"/>
        <v>0</v>
      </c>
      <c r="P71" s="16">
        <f t="shared" si="23"/>
        <v>0</v>
      </c>
      <c r="Q71" s="33" t="e">
        <f t="shared" si="86"/>
        <v>#REF!</v>
      </c>
      <c r="R71" s="33">
        <f t="shared" si="84"/>
        <v>0</v>
      </c>
      <c r="S71" s="33">
        <f t="shared" si="84"/>
        <v>0</v>
      </c>
      <c r="T71" s="33">
        <f t="shared" si="84"/>
        <v>0</v>
      </c>
      <c r="U71" s="11"/>
      <c r="V71" s="11"/>
      <c r="W71" s="11"/>
      <c r="X71" s="2">
        <f t="shared" ca="1" si="24"/>
        <v>-1</v>
      </c>
      <c r="Y71" s="2">
        <f t="shared" ca="1" si="25"/>
        <v>0</v>
      </c>
      <c r="Z71" s="2">
        <f t="shared" ca="1" si="26"/>
        <v>0</v>
      </c>
      <c r="AA71" s="2">
        <f t="shared" ca="1" si="27"/>
        <v>-1</v>
      </c>
      <c r="AB71" s="2">
        <f t="shared" ca="1" si="28"/>
        <v>0</v>
      </c>
      <c r="AC71" s="2">
        <f t="shared" ca="1" si="29"/>
        <v>0</v>
      </c>
      <c r="AD71" s="2">
        <f t="shared" ca="1" si="73"/>
        <v>-1</v>
      </c>
      <c r="AE71" s="2">
        <f t="shared" ca="1" si="74"/>
        <v>0</v>
      </c>
      <c r="AF71" s="2">
        <f t="shared" ca="1" si="75"/>
        <v>0</v>
      </c>
      <c r="AG71" s="11"/>
      <c r="AH71" s="11"/>
      <c r="AI71" s="11"/>
      <c r="AJ71" s="2">
        <f t="shared" ca="1" si="33"/>
        <v>-1</v>
      </c>
      <c r="AK71" s="2">
        <f t="shared" ca="1" si="34"/>
        <v>0</v>
      </c>
      <c r="AL71" s="2">
        <f t="shared" ca="1" si="35"/>
        <v>0</v>
      </c>
      <c r="AM71" s="2">
        <f t="shared" ca="1" si="36"/>
        <v>-1</v>
      </c>
      <c r="AN71" s="2">
        <f t="shared" ca="1" si="37"/>
        <v>0</v>
      </c>
      <c r="AO71" s="2">
        <f t="shared" ca="1" si="38"/>
        <v>0</v>
      </c>
      <c r="AP71" s="2">
        <f t="shared" ca="1" si="39"/>
        <v>-1</v>
      </c>
      <c r="AQ71" s="2">
        <f t="shared" ca="1" si="40"/>
        <v>0</v>
      </c>
      <c r="AR71" s="2">
        <f t="shared" ca="1" si="41"/>
        <v>0</v>
      </c>
      <c r="AS71" s="11"/>
      <c r="AT71" s="11"/>
      <c r="AU71" s="11"/>
      <c r="AV71" s="2">
        <f t="shared" ca="1" si="42"/>
        <v>-1</v>
      </c>
      <c r="AW71" s="2">
        <f t="shared" ca="1" si="43"/>
        <v>0</v>
      </c>
      <c r="AX71" s="2">
        <f t="shared" ca="1" si="44"/>
        <v>0</v>
      </c>
      <c r="AY71" s="2">
        <f t="shared" ca="1" si="45"/>
        <v>-1</v>
      </c>
      <c r="AZ71" s="2">
        <f t="shared" ca="1" si="46"/>
        <v>0</v>
      </c>
      <c r="BA71" s="2">
        <f t="shared" ca="1" si="47"/>
        <v>0</v>
      </c>
      <c r="BB71" s="2">
        <f t="shared" ca="1" si="48"/>
        <v>-1</v>
      </c>
      <c r="BC71" s="2">
        <f t="shared" ca="1" si="49"/>
        <v>0</v>
      </c>
      <c r="BD71" s="2">
        <f t="shared" ca="1" si="50"/>
        <v>0</v>
      </c>
      <c r="BF71" s="1">
        <f t="shared" si="76"/>
        <v>1.9999990411999224</v>
      </c>
      <c r="BG71" s="1">
        <f t="shared" si="77"/>
        <v>0</v>
      </c>
      <c r="BH71" s="1">
        <f t="shared" si="78"/>
        <v>0</v>
      </c>
      <c r="BI71" s="1">
        <f t="shared" si="79"/>
        <v>0</v>
      </c>
      <c r="BJ71" s="1" t="str">
        <f t="shared" si="64"/>
        <v/>
      </c>
      <c r="BK71" s="1" t="str">
        <f t="shared" si="55"/>
        <v/>
      </c>
      <c r="BL71" s="1" t="str">
        <f t="shared" si="65"/>
        <v/>
      </c>
      <c r="BM71" s="1" t="str">
        <f t="shared" si="66"/>
        <v/>
      </c>
      <c r="BN71" s="39">
        <f t="shared" si="56"/>
        <v>0.99999980323765381</v>
      </c>
      <c r="BO71" s="39">
        <f t="shared" si="80"/>
        <v>1</v>
      </c>
      <c r="BP71" s="39">
        <f t="shared" si="81"/>
        <v>1</v>
      </c>
      <c r="BQ71" s="39">
        <f t="shared" si="82"/>
        <v>1</v>
      </c>
      <c r="BR71" s="1">
        <f t="shared" si="67"/>
        <v>-1.9676234619403488E-7</v>
      </c>
      <c r="BS71" s="1">
        <f t="shared" si="68"/>
        <v>-1.9676234619403488E-7</v>
      </c>
      <c r="BT71" s="1">
        <f t="shared" si="69"/>
        <v>-1.9676234619403488E-7</v>
      </c>
      <c r="BY71" s="11">
        <f t="shared" si="60"/>
        <v>0.99999980323765381</v>
      </c>
      <c r="BZ71" s="11">
        <f t="shared" si="61"/>
        <v>1</v>
      </c>
      <c r="CA71" s="11">
        <f t="shared" si="62"/>
        <v>1</v>
      </c>
      <c r="CB71" s="11">
        <f t="shared" si="63"/>
        <v>1</v>
      </c>
      <c r="CC71" s="11">
        <f>BY71-SUM(CC$15:CC70)</f>
        <v>2.5578642870449642E-8</v>
      </c>
    </row>
    <row r="72" spans="1:81" x14ac:dyDescent="0.25">
      <c r="A72" s="2">
        <v>58</v>
      </c>
      <c r="B72" s="64">
        <f t="shared" si="9"/>
        <v>0.99999932419391846</v>
      </c>
      <c r="C72" s="11">
        <f t="shared" si="10"/>
        <v>0.99999999914054216</v>
      </c>
      <c r="D72" s="11">
        <f t="shared" si="11"/>
        <v>0</v>
      </c>
      <c r="E72" s="11">
        <f t="shared" si="12"/>
        <v>0</v>
      </c>
      <c r="F72" s="11">
        <f t="shared" si="13"/>
        <v>0</v>
      </c>
      <c r="G72" s="11">
        <f t="shared" si="14"/>
        <v>5.0130923423541418E-7</v>
      </c>
      <c r="H72" s="11">
        <f t="shared" si="15"/>
        <v>6.183361600520243E-10</v>
      </c>
      <c r="I72" s="11">
        <f t="shared" si="16"/>
        <v>0</v>
      </c>
      <c r="J72" s="11">
        <f t="shared" si="83"/>
        <v>0</v>
      </c>
      <c r="K72" s="11">
        <f t="shared" si="85"/>
        <v>0</v>
      </c>
      <c r="L72" s="11">
        <f t="shared" si="19"/>
        <v>1.7449684730497239E-7</v>
      </c>
      <c r="M72" s="11">
        <f t="shared" si="20"/>
        <v>2.4112167817946784E-10</v>
      </c>
      <c r="N72" s="11">
        <f t="shared" si="21"/>
        <v>0</v>
      </c>
      <c r="O72" s="11">
        <f t="shared" si="22"/>
        <v>0</v>
      </c>
      <c r="P72" s="16">
        <f t="shared" si="23"/>
        <v>0</v>
      </c>
      <c r="Q72" s="33" t="e">
        <f t="shared" si="86"/>
        <v>#REF!</v>
      </c>
      <c r="R72" s="33">
        <f t="shared" si="84"/>
        <v>0</v>
      </c>
      <c r="S72" s="33">
        <f t="shared" si="84"/>
        <v>0</v>
      </c>
      <c r="T72" s="33">
        <f t="shared" si="84"/>
        <v>0</v>
      </c>
      <c r="U72" s="11"/>
      <c r="V72" s="11"/>
      <c r="W72" s="11"/>
      <c r="X72" s="2">
        <f t="shared" ca="1" si="24"/>
        <v>-1</v>
      </c>
      <c r="Y72" s="2">
        <f t="shared" ca="1" si="25"/>
        <v>0</v>
      </c>
      <c r="Z72" s="2">
        <f t="shared" ca="1" si="26"/>
        <v>0</v>
      </c>
      <c r="AA72" s="2">
        <f t="shared" ca="1" si="27"/>
        <v>-1</v>
      </c>
      <c r="AB72" s="2">
        <f t="shared" ca="1" si="28"/>
        <v>0</v>
      </c>
      <c r="AC72" s="2">
        <f t="shared" ca="1" si="29"/>
        <v>0</v>
      </c>
      <c r="AD72" s="2">
        <f t="shared" ca="1" si="73"/>
        <v>-1</v>
      </c>
      <c r="AE72" s="2">
        <f t="shared" ca="1" si="74"/>
        <v>0</v>
      </c>
      <c r="AF72" s="2">
        <f t="shared" ca="1" si="75"/>
        <v>0</v>
      </c>
      <c r="AG72" s="11"/>
      <c r="AH72" s="11"/>
      <c r="AI72" s="11"/>
      <c r="AJ72" s="2">
        <f t="shared" ca="1" si="33"/>
        <v>-1</v>
      </c>
      <c r="AK72" s="2">
        <f t="shared" ca="1" si="34"/>
        <v>0</v>
      </c>
      <c r="AL72" s="2">
        <f t="shared" ca="1" si="35"/>
        <v>0</v>
      </c>
      <c r="AM72" s="2">
        <f t="shared" ca="1" si="36"/>
        <v>-1</v>
      </c>
      <c r="AN72" s="2">
        <f t="shared" ca="1" si="37"/>
        <v>0</v>
      </c>
      <c r="AO72" s="2">
        <f t="shared" ca="1" si="38"/>
        <v>0</v>
      </c>
      <c r="AP72" s="2">
        <f t="shared" ca="1" si="39"/>
        <v>-1</v>
      </c>
      <c r="AQ72" s="2">
        <f t="shared" ca="1" si="40"/>
        <v>0</v>
      </c>
      <c r="AR72" s="2">
        <f t="shared" ca="1" si="41"/>
        <v>0</v>
      </c>
      <c r="AS72" s="11"/>
      <c r="AT72" s="11"/>
      <c r="AU72" s="11"/>
      <c r="AV72" s="2">
        <f t="shared" ca="1" si="42"/>
        <v>-1</v>
      </c>
      <c r="AW72" s="2">
        <f t="shared" ca="1" si="43"/>
        <v>0</v>
      </c>
      <c r="AX72" s="2">
        <f t="shared" ca="1" si="44"/>
        <v>0</v>
      </c>
      <c r="AY72" s="2">
        <f t="shared" ca="1" si="45"/>
        <v>-1</v>
      </c>
      <c r="AZ72" s="2">
        <f t="shared" ca="1" si="46"/>
        <v>0</v>
      </c>
      <c r="BA72" s="2">
        <f t="shared" ca="1" si="47"/>
        <v>0</v>
      </c>
      <c r="BB72" s="2">
        <f t="shared" ca="1" si="48"/>
        <v>-1</v>
      </c>
      <c r="BC72" s="2">
        <f t="shared" ca="1" si="49"/>
        <v>0</v>
      </c>
      <c r="BD72" s="2">
        <f t="shared" ca="1" si="50"/>
        <v>0</v>
      </c>
      <c r="BF72" s="1">
        <f t="shared" si="76"/>
        <v>1.999999149697071</v>
      </c>
      <c r="BG72" s="1">
        <f t="shared" si="77"/>
        <v>0</v>
      </c>
      <c r="BH72" s="1">
        <f t="shared" si="78"/>
        <v>0</v>
      </c>
      <c r="BI72" s="1">
        <f t="shared" si="79"/>
        <v>0</v>
      </c>
      <c r="BJ72" s="1" t="str">
        <f t="shared" si="64"/>
        <v/>
      </c>
      <c r="BK72" s="1" t="str">
        <f t="shared" si="55"/>
        <v/>
      </c>
      <c r="BL72" s="1" t="str">
        <f t="shared" si="65"/>
        <v/>
      </c>
      <c r="BM72" s="1" t="str">
        <f t="shared" si="66"/>
        <v/>
      </c>
      <c r="BN72" s="39">
        <f t="shared" si="56"/>
        <v>0.9999998255031527</v>
      </c>
      <c r="BO72" s="39">
        <f t="shared" si="80"/>
        <v>1</v>
      </c>
      <c r="BP72" s="39">
        <f t="shared" si="81"/>
        <v>1</v>
      </c>
      <c r="BQ72" s="39">
        <f t="shared" si="82"/>
        <v>1</v>
      </c>
      <c r="BR72" s="1">
        <f t="shared" si="67"/>
        <v>-1.7449684730497239E-7</v>
      </c>
      <c r="BS72" s="1">
        <f t="shared" si="68"/>
        <v>-1.7449684730497239E-7</v>
      </c>
      <c r="BT72" s="1">
        <f t="shared" si="69"/>
        <v>-1.7449684730497239E-7</v>
      </c>
      <c r="BY72" s="11">
        <f t="shared" si="60"/>
        <v>0.9999998255031527</v>
      </c>
      <c r="BZ72" s="11">
        <f t="shared" si="61"/>
        <v>1</v>
      </c>
      <c r="CA72" s="11">
        <f t="shared" si="62"/>
        <v>1</v>
      </c>
      <c r="CB72" s="11">
        <f t="shared" si="63"/>
        <v>1</v>
      </c>
      <c r="CC72" s="11">
        <f>BY72-SUM(CC$15:CC71)</f>
        <v>2.2265498889062485E-8</v>
      </c>
    </row>
    <row r="73" spans="1:81" x14ac:dyDescent="0.25">
      <c r="A73" s="2">
        <v>59</v>
      </c>
      <c r="B73" s="64">
        <f t="shared" si="9"/>
        <v>0.99999939943601646</v>
      </c>
      <c r="C73" s="11">
        <f t="shared" si="10"/>
        <v>0.99999999928803862</v>
      </c>
      <c r="D73" s="11">
        <f t="shared" si="11"/>
        <v>0</v>
      </c>
      <c r="E73" s="11">
        <f t="shared" si="12"/>
        <v>0</v>
      </c>
      <c r="F73" s="11">
        <f t="shared" si="13"/>
        <v>0</v>
      </c>
      <c r="G73" s="11">
        <f t="shared" si="14"/>
        <v>4.4549506839075548E-7</v>
      </c>
      <c r="H73" s="11">
        <f t="shared" si="15"/>
        <v>5.1221993313532721E-10</v>
      </c>
      <c r="I73" s="11">
        <f t="shared" si="16"/>
        <v>0</v>
      </c>
      <c r="J73" s="11">
        <f t="shared" si="83"/>
        <v>0</v>
      </c>
      <c r="K73" s="11">
        <f t="shared" si="85"/>
        <v>0</v>
      </c>
      <c r="L73" s="11">
        <f t="shared" si="19"/>
        <v>1.5506891515304488E-7</v>
      </c>
      <c r="M73" s="11">
        <f t="shared" si="20"/>
        <v>1.99741445605639E-10</v>
      </c>
      <c r="N73" s="11">
        <f t="shared" si="21"/>
        <v>0</v>
      </c>
      <c r="O73" s="11">
        <f t="shared" si="22"/>
        <v>0</v>
      </c>
      <c r="P73" s="16">
        <f t="shared" si="23"/>
        <v>0</v>
      </c>
      <c r="Q73" s="33" t="e">
        <f t="shared" si="86"/>
        <v>#REF!</v>
      </c>
      <c r="R73" s="33">
        <f t="shared" si="84"/>
        <v>0</v>
      </c>
      <c r="S73" s="33">
        <f t="shared" si="84"/>
        <v>0</v>
      </c>
      <c r="T73" s="33">
        <f t="shared" si="84"/>
        <v>0</v>
      </c>
      <c r="U73" s="11"/>
      <c r="V73" s="11"/>
      <c r="W73" s="11"/>
      <c r="X73" s="2">
        <f t="shared" ca="1" si="24"/>
        <v>-1</v>
      </c>
      <c r="Y73" s="2">
        <f t="shared" ca="1" si="25"/>
        <v>0</v>
      </c>
      <c r="Z73" s="2">
        <f t="shared" ca="1" si="26"/>
        <v>0</v>
      </c>
      <c r="AA73" s="2">
        <f t="shared" ca="1" si="27"/>
        <v>-1</v>
      </c>
      <c r="AB73" s="2">
        <f t="shared" ca="1" si="28"/>
        <v>0</v>
      </c>
      <c r="AC73" s="2">
        <f t="shared" ca="1" si="29"/>
        <v>0</v>
      </c>
      <c r="AD73" s="2">
        <f t="shared" ca="1" si="73"/>
        <v>-1</v>
      </c>
      <c r="AE73" s="2">
        <f t="shared" ca="1" si="74"/>
        <v>0</v>
      </c>
      <c r="AF73" s="2">
        <f t="shared" ca="1" si="75"/>
        <v>0</v>
      </c>
      <c r="AG73" s="11"/>
      <c r="AH73" s="11"/>
      <c r="AI73" s="11"/>
      <c r="AJ73" s="2">
        <f t="shared" ca="1" si="33"/>
        <v>-1</v>
      </c>
      <c r="AK73" s="2">
        <f t="shared" ca="1" si="34"/>
        <v>0</v>
      </c>
      <c r="AL73" s="2">
        <f t="shared" ca="1" si="35"/>
        <v>0</v>
      </c>
      <c r="AM73" s="2">
        <f t="shared" ca="1" si="36"/>
        <v>-1</v>
      </c>
      <c r="AN73" s="2">
        <f t="shared" ca="1" si="37"/>
        <v>0</v>
      </c>
      <c r="AO73" s="2">
        <f t="shared" ca="1" si="38"/>
        <v>0</v>
      </c>
      <c r="AP73" s="2">
        <f t="shared" ca="1" si="39"/>
        <v>-1</v>
      </c>
      <c r="AQ73" s="2">
        <f t="shared" ca="1" si="40"/>
        <v>0</v>
      </c>
      <c r="AR73" s="2">
        <f t="shared" ca="1" si="41"/>
        <v>0</v>
      </c>
      <c r="AS73" s="11"/>
      <c r="AT73" s="11"/>
      <c r="AU73" s="11"/>
      <c r="AV73" s="2">
        <f t="shared" ca="1" si="42"/>
        <v>-1</v>
      </c>
      <c r="AW73" s="2">
        <f t="shared" ca="1" si="43"/>
        <v>0</v>
      </c>
      <c r="AX73" s="2">
        <f t="shared" ca="1" si="44"/>
        <v>0</v>
      </c>
      <c r="AY73" s="2">
        <f t="shared" ca="1" si="45"/>
        <v>-1</v>
      </c>
      <c r="AZ73" s="2">
        <f t="shared" ca="1" si="46"/>
        <v>0</v>
      </c>
      <c r="BA73" s="2">
        <f t="shared" ca="1" si="47"/>
        <v>0</v>
      </c>
      <c r="BB73" s="2">
        <f t="shared" ca="1" si="48"/>
        <v>-1</v>
      </c>
      <c r="BC73" s="2">
        <f t="shared" ca="1" si="49"/>
        <v>0</v>
      </c>
      <c r="BD73" s="2">
        <f t="shared" ca="1" si="50"/>
        <v>0</v>
      </c>
      <c r="BF73" s="1">
        <f t="shared" si="76"/>
        <v>1.9999992443671013</v>
      </c>
      <c r="BG73" s="1">
        <f t="shared" si="77"/>
        <v>0</v>
      </c>
      <c r="BH73" s="1">
        <f t="shared" si="78"/>
        <v>0</v>
      </c>
      <c r="BI73" s="1">
        <f t="shared" si="79"/>
        <v>0</v>
      </c>
      <c r="BJ73" s="1" t="str">
        <f t="shared" si="64"/>
        <v/>
      </c>
      <c r="BK73" s="1" t="str">
        <f t="shared" si="55"/>
        <v/>
      </c>
      <c r="BL73" s="1" t="str">
        <f t="shared" si="65"/>
        <v/>
      </c>
      <c r="BM73" s="1" t="str">
        <f t="shared" si="66"/>
        <v/>
      </c>
      <c r="BN73" s="39">
        <f t="shared" si="56"/>
        <v>0.99999984493108485</v>
      </c>
      <c r="BO73" s="39">
        <f t="shared" si="80"/>
        <v>1</v>
      </c>
      <c r="BP73" s="39">
        <f t="shared" si="81"/>
        <v>1</v>
      </c>
      <c r="BQ73" s="39">
        <f t="shared" si="82"/>
        <v>1</v>
      </c>
      <c r="BR73" s="1">
        <f t="shared" si="67"/>
        <v>-1.5506891515304488E-7</v>
      </c>
      <c r="BS73" s="1">
        <f t="shared" si="68"/>
        <v>-1.5506891515304488E-7</v>
      </c>
      <c r="BT73" s="1">
        <f t="shared" si="69"/>
        <v>-1.5506891515304488E-7</v>
      </c>
      <c r="BY73" s="11">
        <f t="shared" si="60"/>
        <v>0.99999984493108485</v>
      </c>
      <c r="BZ73" s="11">
        <f t="shared" si="61"/>
        <v>1</v>
      </c>
      <c r="CA73" s="11">
        <f t="shared" si="62"/>
        <v>1</v>
      </c>
      <c r="CB73" s="11">
        <f t="shared" si="63"/>
        <v>1</v>
      </c>
      <c r="CC73" s="11">
        <f>BY73-SUM(CC$15:CC72)</f>
        <v>1.9427932151927507E-8</v>
      </c>
    </row>
    <row r="74" spans="1:81" x14ac:dyDescent="0.25">
      <c r="A74" s="2">
        <v>60</v>
      </c>
      <c r="B74" s="64">
        <f t="shared" si="9"/>
        <v>0.99999946524104177</v>
      </c>
      <c r="C74" s="11">
        <f t="shared" si="10"/>
        <v>0.99999999940835305</v>
      </c>
      <c r="D74" s="11">
        <f t="shared" si="11"/>
        <v>0</v>
      </c>
      <c r="E74" s="11">
        <f t="shared" si="12"/>
        <v>0</v>
      </c>
      <c r="F74" s="11">
        <f t="shared" si="13"/>
        <v>0</v>
      </c>
      <c r="G74" s="11">
        <f t="shared" si="14"/>
        <v>3.9668126838865447E-7</v>
      </c>
      <c r="H74" s="11">
        <f t="shared" si="15"/>
        <v>4.2565984070819241E-10</v>
      </c>
      <c r="I74" s="11">
        <f t="shared" si="16"/>
        <v>0</v>
      </c>
      <c r="J74" s="11">
        <f t="shared" si="83"/>
        <v>0</v>
      </c>
      <c r="K74" s="11">
        <f t="shared" si="85"/>
        <v>0</v>
      </c>
      <c r="L74" s="11">
        <f t="shared" si="19"/>
        <v>1.3807768983742363E-7</v>
      </c>
      <c r="M74" s="11">
        <f t="shared" si="20"/>
        <v>1.6598711294335544E-10</v>
      </c>
      <c r="N74" s="11">
        <f t="shared" si="21"/>
        <v>0</v>
      </c>
      <c r="O74" s="11">
        <f t="shared" si="22"/>
        <v>0</v>
      </c>
      <c r="P74" s="16">
        <f t="shared" si="23"/>
        <v>0</v>
      </c>
      <c r="Q74" s="33" t="e">
        <f t="shared" si="86"/>
        <v>#REF!</v>
      </c>
      <c r="R74" s="33">
        <f t="shared" si="84"/>
        <v>0</v>
      </c>
      <c r="S74" s="33">
        <f t="shared" si="84"/>
        <v>0</v>
      </c>
      <c r="T74" s="33">
        <f t="shared" si="84"/>
        <v>0</v>
      </c>
      <c r="U74" s="11"/>
      <c r="V74" s="11"/>
      <c r="W74" s="11"/>
      <c r="X74" s="2">
        <f t="shared" ca="1" si="24"/>
        <v>-1</v>
      </c>
      <c r="Y74" s="2">
        <f t="shared" ca="1" si="25"/>
        <v>0</v>
      </c>
      <c r="Z74" s="2">
        <f t="shared" ca="1" si="26"/>
        <v>0</v>
      </c>
      <c r="AA74" s="2">
        <f t="shared" ca="1" si="27"/>
        <v>-1</v>
      </c>
      <c r="AB74" s="2">
        <f t="shared" ca="1" si="28"/>
        <v>0</v>
      </c>
      <c r="AC74" s="2">
        <f t="shared" ca="1" si="29"/>
        <v>0</v>
      </c>
      <c r="AD74" s="2">
        <f t="shared" ca="1" si="73"/>
        <v>-1</v>
      </c>
      <c r="AE74" s="2">
        <f t="shared" ca="1" si="74"/>
        <v>0</v>
      </c>
      <c r="AF74" s="2">
        <f t="shared" ca="1" si="75"/>
        <v>0</v>
      </c>
      <c r="AG74" s="11"/>
      <c r="AH74" s="11"/>
      <c r="AI74" s="11"/>
      <c r="AJ74" s="2">
        <f t="shared" ca="1" si="33"/>
        <v>-1</v>
      </c>
      <c r="AK74" s="2">
        <f t="shared" ca="1" si="34"/>
        <v>0</v>
      </c>
      <c r="AL74" s="2">
        <f t="shared" ca="1" si="35"/>
        <v>0</v>
      </c>
      <c r="AM74" s="2">
        <f t="shared" ca="1" si="36"/>
        <v>-1</v>
      </c>
      <c r="AN74" s="2">
        <f t="shared" ca="1" si="37"/>
        <v>0</v>
      </c>
      <c r="AO74" s="2">
        <f t="shared" ca="1" si="38"/>
        <v>0</v>
      </c>
      <c r="AP74" s="2">
        <f t="shared" ca="1" si="39"/>
        <v>-1</v>
      </c>
      <c r="AQ74" s="2">
        <f t="shared" ca="1" si="40"/>
        <v>0</v>
      </c>
      <c r="AR74" s="2">
        <f t="shared" ca="1" si="41"/>
        <v>0</v>
      </c>
      <c r="AS74" s="11"/>
      <c r="AT74" s="11"/>
      <c r="AU74" s="11"/>
      <c r="AV74" s="2">
        <f t="shared" ca="1" si="42"/>
        <v>-1</v>
      </c>
      <c r="AW74" s="2">
        <f t="shared" ca="1" si="43"/>
        <v>0</v>
      </c>
      <c r="AX74" s="2">
        <f t="shared" ca="1" si="44"/>
        <v>0</v>
      </c>
      <c r="AY74" s="2">
        <f t="shared" ca="1" si="45"/>
        <v>-1</v>
      </c>
      <c r="AZ74" s="2">
        <f t="shared" ca="1" si="46"/>
        <v>0</v>
      </c>
      <c r="BA74" s="2">
        <f t="shared" ca="1" si="47"/>
        <v>0</v>
      </c>
      <c r="BB74" s="2">
        <f t="shared" ca="1" si="48"/>
        <v>-1</v>
      </c>
      <c r="BC74" s="2">
        <f t="shared" ca="1" si="49"/>
        <v>0</v>
      </c>
      <c r="BD74" s="2">
        <f t="shared" ca="1" si="50"/>
        <v>0</v>
      </c>
      <c r="BF74" s="1">
        <f t="shared" si="76"/>
        <v>1.9999993271633518</v>
      </c>
      <c r="BG74" s="1">
        <f t="shared" si="77"/>
        <v>0</v>
      </c>
      <c r="BH74" s="1">
        <f t="shared" si="78"/>
        <v>0</v>
      </c>
      <c r="BI74" s="1">
        <f t="shared" si="79"/>
        <v>0</v>
      </c>
      <c r="BJ74" s="1" t="str">
        <f t="shared" si="64"/>
        <v/>
      </c>
      <c r="BK74" s="1" t="str">
        <f t="shared" si="55"/>
        <v/>
      </c>
      <c r="BL74" s="1" t="str">
        <f t="shared" si="65"/>
        <v/>
      </c>
      <c r="BM74" s="1" t="str">
        <f t="shared" si="66"/>
        <v/>
      </c>
      <c r="BN74" s="39">
        <f t="shared" si="56"/>
        <v>0.99999986192231016</v>
      </c>
      <c r="BO74" s="39">
        <f t="shared" si="80"/>
        <v>1</v>
      </c>
      <c r="BP74" s="39">
        <f t="shared" si="81"/>
        <v>1</v>
      </c>
      <c r="BQ74" s="39">
        <f t="shared" si="82"/>
        <v>1</v>
      </c>
      <c r="BR74" s="1">
        <f t="shared" si="67"/>
        <v>-1.3807768983742363E-7</v>
      </c>
      <c r="BS74" s="1">
        <f t="shared" si="68"/>
        <v>-1.3807768983742363E-7</v>
      </c>
      <c r="BT74" s="1">
        <f t="shared" si="69"/>
        <v>-1.3807768983742363E-7</v>
      </c>
      <c r="BY74" s="11">
        <f t="shared" si="60"/>
        <v>0.99999986192231016</v>
      </c>
      <c r="BZ74" s="11">
        <f t="shared" si="61"/>
        <v>1</v>
      </c>
      <c r="CA74" s="11">
        <f t="shared" si="62"/>
        <v>1</v>
      </c>
      <c r="CB74" s="11">
        <f t="shared" si="63"/>
        <v>1</v>
      </c>
      <c r="CC74" s="11">
        <f>BY74-SUM(CC$15:CC73)</f>
        <v>1.699122531562125E-8</v>
      </c>
    </row>
    <row r="75" spans="1:81" x14ac:dyDescent="0.25">
      <c r="A75" s="2">
        <v>61</v>
      </c>
      <c r="B75" s="64">
        <f t="shared" si="9"/>
        <v>0.99999952292136629</v>
      </c>
      <c r="C75" s="11">
        <f t="shared" si="10"/>
        <v>0.99999999950682883</v>
      </c>
      <c r="D75" s="11">
        <f t="shared" si="11"/>
        <v>0</v>
      </c>
      <c r="E75" s="11">
        <f t="shared" si="12"/>
        <v>0</v>
      </c>
      <c r="F75" s="11">
        <f t="shared" si="13"/>
        <v>0</v>
      </c>
      <c r="G75" s="11">
        <f t="shared" si="14"/>
        <v>3.5389432462284987E-7</v>
      </c>
      <c r="H75" s="11">
        <f t="shared" si="15"/>
        <v>3.5481151350325035E-10</v>
      </c>
      <c r="I75" s="11">
        <f t="shared" si="16"/>
        <v>0</v>
      </c>
      <c r="J75" s="11">
        <f t="shared" si="83"/>
        <v>0</v>
      </c>
      <c r="K75" s="11">
        <f t="shared" si="85"/>
        <v>0</v>
      </c>
      <c r="L75" s="11">
        <f t="shared" si="19"/>
        <v>1.2318430908653255E-7</v>
      </c>
      <c r="M75" s="11">
        <f t="shared" si="20"/>
        <v>1.3835965706476827E-10</v>
      </c>
      <c r="N75" s="11">
        <f t="shared" si="21"/>
        <v>0</v>
      </c>
      <c r="O75" s="11">
        <f t="shared" si="22"/>
        <v>0</v>
      </c>
      <c r="P75" s="16">
        <f t="shared" si="23"/>
        <v>0</v>
      </c>
      <c r="Q75" s="33" t="e">
        <f t="shared" si="86"/>
        <v>#REF!</v>
      </c>
      <c r="R75" s="33">
        <f t="shared" ref="R75:T80" si="87">IF(AND(R$9=1,$A75&gt;=$Q$7,$A75&lt;=$Q$8),1,0)</f>
        <v>0</v>
      </c>
      <c r="S75" s="33">
        <f t="shared" si="87"/>
        <v>0</v>
      </c>
      <c r="T75" s="33">
        <f t="shared" si="87"/>
        <v>0</v>
      </c>
      <c r="U75" s="11"/>
      <c r="V75" s="11"/>
      <c r="W75" s="11"/>
      <c r="X75" s="2">
        <f t="shared" ca="1" si="24"/>
        <v>-1</v>
      </c>
      <c r="Y75" s="2">
        <f t="shared" ca="1" si="25"/>
        <v>0</v>
      </c>
      <c r="Z75" s="2">
        <f t="shared" ca="1" si="26"/>
        <v>0</v>
      </c>
      <c r="AA75" s="2">
        <f t="shared" ca="1" si="27"/>
        <v>-1</v>
      </c>
      <c r="AB75" s="2">
        <f t="shared" ca="1" si="28"/>
        <v>0</v>
      </c>
      <c r="AC75" s="2">
        <f t="shared" ca="1" si="29"/>
        <v>0</v>
      </c>
      <c r="AD75" s="2">
        <f t="shared" ca="1" si="73"/>
        <v>-1</v>
      </c>
      <c r="AE75" s="2">
        <f t="shared" ca="1" si="74"/>
        <v>0</v>
      </c>
      <c r="AF75" s="2">
        <f t="shared" ca="1" si="75"/>
        <v>0</v>
      </c>
      <c r="AG75" s="11"/>
      <c r="AH75" s="11"/>
      <c r="AI75" s="11"/>
      <c r="AJ75" s="2">
        <f t="shared" ca="1" si="33"/>
        <v>-1</v>
      </c>
      <c r="AK75" s="2">
        <f t="shared" ca="1" si="34"/>
        <v>0</v>
      </c>
      <c r="AL75" s="2">
        <f t="shared" ca="1" si="35"/>
        <v>0</v>
      </c>
      <c r="AM75" s="2">
        <f t="shared" ca="1" si="36"/>
        <v>-1</v>
      </c>
      <c r="AN75" s="2">
        <f t="shared" ca="1" si="37"/>
        <v>0</v>
      </c>
      <c r="AO75" s="2">
        <f t="shared" ca="1" si="38"/>
        <v>0</v>
      </c>
      <c r="AP75" s="2">
        <f t="shared" ca="1" si="39"/>
        <v>-1</v>
      </c>
      <c r="AQ75" s="2">
        <f t="shared" ca="1" si="40"/>
        <v>0</v>
      </c>
      <c r="AR75" s="2">
        <f t="shared" ca="1" si="41"/>
        <v>0</v>
      </c>
      <c r="AS75" s="11"/>
      <c r="AT75" s="11"/>
      <c r="AU75" s="11"/>
      <c r="AV75" s="2">
        <f t="shared" ca="1" si="42"/>
        <v>-1</v>
      </c>
      <c r="AW75" s="2">
        <f t="shared" ca="1" si="43"/>
        <v>0</v>
      </c>
      <c r="AX75" s="2">
        <f t="shared" ca="1" si="44"/>
        <v>0</v>
      </c>
      <c r="AY75" s="2">
        <f t="shared" ca="1" si="45"/>
        <v>-1</v>
      </c>
      <c r="AZ75" s="2">
        <f t="shared" ca="1" si="46"/>
        <v>0</v>
      </c>
      <c r="BA75" s="2">
        <f t="shared" ca="1" si="47"/>
        <v>0</v>
      </c>
      <c r="BB75" s="2">
        <f t="shared" ca="1" si="48"/>
        <v>-1</v>
      </c>
      <c r="BC75" s="2">
        <f t="shared" ca="1" si="49"/>
        <v>0</v>
      </c>
      <c r="BD75" s="2">
        <f t="shared" ca="1" si="50"/>
        <v>0</v>
      </c>
      <c r="BF75" s="1">
        <f t="shared" si="76"/>
        <v>1.9999993997370571</v>
      </c>
      <c r="BG75" s="1">
        <f t="shared" si="77"/>
        <v>0</v>
      </c>
      <c r="BH75" s="1">
        <f t="shared" si="78"/>
        <v>0</v>
      </c>
      <c r="BI75" s="1">
        <f t="shared" si="79"/>
        <v>0</v>
      </c>
      <c r="BJ75" s="1" t="str">
        <f t="shared" si="64"/>
        <v/>
      </c>
      <c r="BK75" s="1" t="str">
        <f t="shared" si="55"/>
        <v/>
      </c>
      <c r="BL75" s="1" t="str">
        <f t="shared" si="65"/>
        <v/>
      </c>
      <c r="BM75" s="1" t="str">
        <f t="shared" si="66"/>
        <v/>
      </c>
      <c r="BN75" s="39">
        <f t="shared" si="56"/>
        <v>0.99999987681569091</v>
      </c>
      <c r="BO75" s="39">
        <f t="shared" si="80"/>
        <v>1</v>
      </c>
      <c r="BP75" s="39">
        <f t="shared" si="81"/>
        <v>1</v>
      </c>
      <c r="BQ75" s="39">
        <f t="shared" si="82"/>
        <v>1</v>
      </c>
      <c r="BR75" s="1">
        <f t="shared" si="67"/>
        <v>-1.2318430908653255E-7</v>
      </c>
      <c r="BS75" s="1">
        <f t="shared" si="68"/>
        <v>-1.2318430908653255E-7</v>
      </c>
      <c r="BT75" s="1">
        <f t="shared" si="69"/>
        <v>-1.2318430908653255E-7</v>
      </c>
      <c r="BY75" s="11">
        <f t="shared" si="60"/>
        <v>0.99999987681569091</v>
      </c>
      <c r="BZ75" s="11">
        <f t="shared" si="61"/>
        <v>1</v>
      </c>
      <c r="CA75" s="11">
        <f t="shared" si="62"/>
        <v>1</v>
      </c>
      <c r="CB75" s="11">
        <f t="shared" si="63"/>
        <v>1</v>
      </c>
      <c r="CC75" s="11">
        <f>BY75-SUM(CC$15:CC74)</f>
        <v>1.4893380750891083E-8</v>
      </c>
    </row>
    <row r="76" spans="1:81" x14ac:dyDescent="0.25">
      <c r="A76" s="2">
        <v>62</v>
      </c>
      <c r="B76" s="64">
        <f t="shared" si="9"/>
        <v>0.99999957358950664</v>
      </c>
      <c r="C76" s="11">
        <f t="shared" si="10"/>
        <v>0.99999999958769514</v>
      </c>
      <c r="D76" s="11">
        <f t="shared" si="11"/>
        <v>0</v>
      </c>
      <c r="E76" s="11">
        <f t="shared" si="12"/>
        <v>0</v>
      </c>
      <c r="F76" s="11">
        <f t="shared" si="13"/>
        <v>0</v>
      </c>
      <c r="G76" s="11">
        <f t="shared" si="14"/>
        <v>3.1630897900924992E-7</v>
      </c>
      <c r="H76" s="11">
        <f t="shared" si="15"/>
        <v>2.9663238532151581E-10</v>
      </c>
      <c r="I76" s="11">
        <f t="shared" si="16"/>
        <v>0</v>
      </c>
      <c r="J76" s="11">
        <f t="shared" si="83"/>
        <v>0</v>
      </c>
      <c r="K76" s="11">
        <f t="shared" si="85"/>
        <v>0</v>
      </c>
      <c r="L76" s="11">
        <f t="shared" si="19"/>
        <v>1.1010151435009163E-7</v>
      </c>
      <c r="M76" s="11">
        <f t="shared" si="20"/>
        <v>1.1567247160115812E-10</v>
      </c>
      <c r="N76" s="11">
        <f t="shared" si="21"/>
        <v>0</v>
      </c>
      <c r="O76" s="11">
        <f t="shared" si="22"/>
        <v>0</v>
      </c>
      <c r="P76" s="16">
        <f t="shared" si="23"/>
        <v>0</v>
      </c>
      <c r="Q76" s="33" t="e">
        <f t="shared" si="86"/>
        <v>#REF!</v>
      </c>
      <c r="R76" s="33">
        <f t="shared" si="87"/>
        <v>0</v>
      </c>
      <c r="S76" s="33">
        <f t="shared" si="87"/>
        <v>0</v>
      </c>
      <c r="T76" s="33">
        <f t="shared" si="87"/>
        <v>0</v>
      </c>
      <c r="U76" s="11"/>
      <c r="V76" s="11"/>
      <c r="W76" s="11"/>
      <c r="X76" s="2">
        <f t="shared" ca="1" si="24"/>
        <v>-1</v>
      </c>
      <c r="Y76" s="2">
        <f t="shared" ca="1" si="25"/>
        <v>0</v>
      </c>
      <c r="Z76" s="2">
        <f t="shared" ca="1" si="26"/>
        <v>0</v>
      </c>
      <c r="AA76" s="2">
        <f t="shared" ca="1" si="27"/>
        <v>-1</v>
      </c>
      <c r="AB76" s="2">
        <f t="shared" ca="1" si="28"/>
        <v>0</v>
      </c>
      <c r="AC76" s="2">
        <f t="shared" ca="1" si="29"/>
        <v>0</v>
      </c>
      <c r="AD76" s="2">
        <f t="shared" ca="1" si="73"/>
        <v>-1</v>
      </c>
      <c r="AE76" s="2">
        <f t="shared" ca="1" si="74"/>
        <v>0</v>
      </c>
      <c r="AF76" s="2">
        <f t="shared" ca="1" si="75"/>
        <v>0</v>
      </c>
      <c r="AG76" s="11"/>
      <c r="AH76" s="11"/>
      <c r="AI76" s="11"/>
      <c r="AJ76" s="2">
        <f t="shared" ca="1" si="33"/>
        <v>-1</v>
      </c>
      <c r="AK76" s="2">
        <f t="shared" ca="1" si="34"/>
        <v>0</v>
      </c>
      <c r="AL76" s="2">
        <f t="shared" ca="1" si="35"/>
        <v>0</v>
      </c>
      <c r="AM76" s="2">
        <f t="shared" ca="1" si="36"/>
        <v>-1</v>
      </c>
      <c r="AN76" s="2">
        <f t="shared" ca="1" si="37"/>
        <v>0</v>
      </c>
      <c r="AO76" s="2">
        <f t="shared" ca="1" si="38"/>
        <v>0</v>
      </c>
      <c r="AP76" s="2">
        <f t="shared" ca="1" si="39"/>
        <v>-1</v>
      </c>
      <c r="AQ76" s="2">
        <f t="shared" ca="1" si="40"/>
        <v>0</v>
      </c>
      <c r="AR76" s="2">
        <f t="shared" ca="1" si="41"/>
        <v>0</v>
      </c>
      <c r="AS76" s="11"/>
      <c r="AT76" s="11"/>
      <c r="AU76" s="11"/>
      <c r="AV76" s="2">
        <f t="shared" ca="1" si="42"/>
        <v>-1</v>
      </c>
      <c r="AW76" s="2">
        <f t="shared" ca="1" si="43"/>
        <v>0</v>
      </c>
      <c r="AX76" s="2">
        <f t="shared" ca="1" si="44"/>
        <v>0</v>
      </c>
      <c r="AY76" s="2">
        <f t="shared" ca="1" si="45"/>
        <v>-1</v>
      </c>
      <c r="AZ76" s="2">
        <f t="shared" ca="1" si="46"/>
        <v>0</v>
      </c>
      <c r="BA76" s="2">
        <f t="shared" ca="1" si="47"/>
        <v>0</v>
      </c>
      <c r="BB76" s="2">
        <f t="shared" ca="1" si="48"/>
        <v>-1</v>
      </c>
      <c r="BC76" s="2">
        <f t="shared" ca="1" si="49"/>
        <v>0</v>
      </c>
      <c r="BD76" s="2">
        <f t="shared" ca="1" si="50"/>
        <v>0</v>
      </c>
      <c r="BF76" s="1">
        <f t="shared" si="76"/>
        <v>1.9999994634879923</v>
      </c>
      <c r="BG76" s="1">
        <f t="shared" si="77"/>
        <v>0</v>
      </c>
      <c r="BH76" s="1">
        <f t="shared" si="78"/>
        <v>0</v>
      </c>
      <c r="BI76" s="1">
        <f t="shared" si="79"/>
        <v>0</v>
      </c>
      <c r="BJ76" s="1" t="str">
        <f t="shared" si="64"/>
        <v/>
      </c>
      <c r="BK76" s="1" t="str">
        <f t="shared" si="55"/>
        <v/>
      </c>
      <c r="BL76" s="1" t="str">
        <f t="shared" si="65"/>
        <v/>
      </c>
      <c r="BM76" s="1" t="str">
        <f t="shared" si="66"/>
        <v/>
      </c>
      <c r="BN76" s="39">
        <f t="shared" si="56"/>
        <v>0.99999988989848565</v>
      </c>
      <c r="BO76" s="39">
        <f t="shared" si="80"/>
        <v>1</v>
      </c>
      <c r="BP76" s="39">
        <f t="shared" si="81"/>
        <v>1</v>
      </c>
      <c r="BQ76" s="39">
        <f t="shared" si="82"/>
        <v>1</v>
      </c>
      <c r="BR76" s="1">
        <f t="shared" si="67"/>
        <v>-1.1010151435009163E-7</v>
      </c>
      <c r="BS76" s="1">
        <f t="shared" si="68"/>
        <v>-1.1010151435009163E-7</v>
      </c>
      <c r="BT76" s="1">
        <f t="shared" si="69"/>
        <v>-1.1010151435009163E-7</v>
      </c>
      <c r="BY76" s="11">
        <f t="shared" si="60"/>
        <v>0.99999988989848565</v>
      </c>
      <c r="BZ76" s="11">
        <f t="shared" si="61"/>
        <v>1</v>
      </c>
      <c r="CA76" s="11">
        <f t="shared" si="62"/>
        <v>1</v>
      </c>
      <c r="CB76" s="11">
        <f t="shared" si="63"/>
        <v>1</v>
      </c>
      <c r="CC76" s="11">
        <f>BY76-SUM(CC$15:CC75)</f>
        <v>1.3082794736440917E-8</v>
      </c>
    </row>
    <row r="77" spans="1:81" x14ac:dyDescent="0.25">
      <c r="A77" s="2">
        <v>63</v>
      </c>
      <c r="B77" s="64">
        <f t="shared" si="9"/>
        <v>0.99999961819111993</v>
      </c>
      <c r="C77" s="11">
        <f t="shared" si="10"/>
        <v>0.99999999965431252</v>
      </c>
      <c r="D77" s="11">
        <f t="shared" si="11"/>
        <v>0</v>
      </c>
      <c r="E77" s="11">
        <f t="shared" si="12"/>
        <v>0</v>
      </c>
      <c r="F77" s="11">
        <f t="shared" si="13"/>
        <v>0</v>
      </c>
      <c r="G77" s="11">
        <f t="shared" si="14"/>
        <v>2.832237486760647E-7</v>
      </c>
      <c r="H77" s="11">
        <f t="shared" si="15"/>
        <v>2.4870450143765765E-10</v>
      </c>
      <c r="I77" s="11">
        <f t="shared" si="16"/>
        <v>0</v>
      </c>
      <c r="J77" s="11">
        <f t="shared" si="83"/>
        <v>0</v>
      </c>
      <c r="K77" s="11">
        <f t="shared" si="85"/>
        <v>0</v>
      </c>
      <c r="L77" s="11">
        <f t="shared" si="19"/>
        <v>9.8585131391715208E-8</v>
      </c>
      <c r="M77" s="11">
        <f t="shared" si="20"/>
        <v>9.6982977204618237E-11</v>
      </c>
      <c r="N77" s="11">
        <f t="shared" si="21"/>
        <v>0</v>
      </c>
      <c r="O77" s="11">
        <f t="shared" si="22"/>
        <v>0</v>
      </c>
      <c r="P77" s="16">
        <f t="shared" si="23"/>
        <v>0</v>
      </c>
      <c r="Q77" s="33" t="e">
        <f t="shared" si="86"/>
        <v>#REF!</v>
      </c>
      <c r="R77" s="33">
        <f t="shared" si="87"/>
        <v>0</v>
      </c>
      <c r="S77" s="33">
        <f t="shared" si="87"/>
        <v>0</v>
      </c>
      <c r="T77" s="33">
        <f t="shared" si="87"/>
        <v>0</v>
      </c>
      <c r="U77" s="11"/>
      <c r="V77" s="11"/>
      <c r="W77" s="11"/>
      <c r="X77" s="2">
        <f t="shared" ca="1" si="24"/>
        <v>-1</v>
      </c>
      <c r="Y77" s="2">
        <f t="shared" ca="1" si="25"/>
        <v>0</v>
      </c>
      <c r="Z77" s="2">
        <f t="shared" ca="1" si="26"/>
        <v>0</v>
      </c>
      <c r="AA77" s="2">
        <f t="shared" ca="1" si="27"/>
        <v>-1</v>
      </c>
      <c r="AB77" s="2">
        <f t="shared" ca="1" si="28"/>
        <v>0</v>
      </c>
      <c r="AC77" s="2">
        <f t="shared" ca="1" si="29"/>
        <v>0</v>
      </c>
      <c r="AD77" s="2">
        <f t="shared" ca="1" si="73"/>
        <v>-1</v>
      </c>
      <c r="AE77" s="2">
        <f t="shared" ca="1" si="74"/>
        <v>0</v>
      </c>
      <c r="AF77" s="2">
        <f t="shared" ca="1" si="75"/>
        <v>0</v>
      </c>
      <c r="AG77" s="11"/>
      <c r="AH77" s="11"/>
      <c r="AI77" s="11"/>
      <c r="AJ77" s="2">
        <f t="shared" ca="1" si="33"/>
        <v>-1</v>
      </c>
      <c r="AK77" s="2">
        <f t="shared" ca="1" si="34"/>
        <v>0</v>
      </c>
      <c r="AL77" s="2">
        <f t="shared" ca="1" si="35"/>
        <v>0</v>
      </c>
      <c r="AM77" s="2">
        <f t="shared" ca="1" si="36"/>
        <v>-1</v>
      </c>
      <c r="AN77" s="2">
        <f t="shared" ca="1" si="37"/>
        <v>0</v>
      </c>
      <c r="AO77" s="2">
        <f t="shared" ca="1" si="38"/>
        <v>0</v>
      </c>
      <c r="AP77" s="2">
        <f t="shared" ca="1" si="39"/>
        <v>-1</v>
      </c>
      <c r="AQ77" s="2">
        <f t="shared" ca="1" si="40"/>
        <v>0</v>
      </c>
      <c r="AR77" s="2">
        <f t="shared" ca="1" si="41"/>
        <v>0</v>
      </c>
      <c r="AS77" s="11"/>
      <c r="AT77" s="11"/>
      <c r="AU77" s="11"/>
      <c r="AV77" s="2">
        <f t="shared" ca="1" si="42"/>
        <v>-1</v>
      </c>
      <c r="AW77" s="2">
        <f t="shared" ca="1" si="43"/>
        <v>0</v>
      </c>
      <c r="AX77" s="2">
        <f t="shared" ca="1" si="44"/>
        <v>0</v>
      </c>
      <c r="AY77" s="2">
        <f t="shared" ca="1" si="45"/>
        <v>-1</v>
      </c>
      <c r="AZ77" s="2">
        <f t="shared" ca="1" si="46"/>
        <v>0</v>
      </c>
      <c r="BA77" s="2">
        <f t="shared" ca="1" si="47"/>
        <v>0</v>
      </c>
      <c r="BB77" s="2">
        <f t="shared" ca="1" si="48"/>
        <v>-1</v>
      </c>
      <c r="BC77" s="2">
        <f t="shared" ca="1" si="49"/>
        <v>0</v>
      </c>
      <c r="BD77" s="2">
        <f t="shared" ca="1" si="50"/>
        <v>0</v>
      </c>
      <c r="BF77" s="1">
        <f t="shared" si="76"/>
        <v>1.9999995196059885</v>
      </c>
      <c r="BG77" s="1">
        <f t="shared" si="77"/>
        <v>0</v>
      </c>
      <c r="BH77" s="1">
        <f t="shared" si="78"/>
        <v>0</v>
      </c>
      <c r="BI77" s="1">
        <f t="shared" si="79"/>
        <v>0</v>
      </c>
      <c r="BJ77" s="1" t="str">
        <f t="shared" si="64"/>
        <v/>
      </c>
      <c r="BK77" s="1" t="str">
        <f t="shared" si="55"/>
        <v/>
      </c>
      <c r="BL77" s="1" t="str">
        <f t="shared" si="65"/>
        <v/>
      </c>
      <c r="BM77" s="1" t="str">
        <f t="shared" si="66"/>
        <v/>
      </c>
      <c r="BN77" s="39">
        <f t="shared" si="56"/>
        <v>0.99999990141486861</v>
      </c>
      <c r="BO77" s="39">
        <f t="shared" si="80"/>
        <v>1</v>
      </c>
      <c r="BP77" s="39">
        <f t="shared" si="81"/>
        <v>1</v>
      </c>
      <c r="BQ77" s="39">
        <f t="shared" si="82"/>
        <v>1</v>
      </c>
      <c r="BR77" s="1">
        <f t="shared" si="67"/>
        <v>-9.8585131391715208E-8</v>
      </c>
      <c r="BS77" s="1">
        <f t="shared" si="68"/>
        <v>-9.8585131391715208E-8</v>
      </c>
      <c r="BT77" s="1">
        <f t="shared" si="69"/>
        <v>-9.8585131391715208E-8</v>
      </c>
      <c r="BY77" s="11">
        <f t="shared" si="60"/>
        <v>0.99999990141486861</v>
      </c>
      <c r="BZ77" s="11">
        <f t="shared" si="61"/>
        <v>1</v>
      </c>
      <c r="CA77" s="11">
        <f t="shared" si="62"/>
        <v>1</v>
      </c>
      <c r="CB77" s="11">
        <f t="shared" si="63"/>
        <v>1</v>
      </c>
      <c r="CC77" s="11">
        <f>BY77-SUM(CC$15:CC76)</f>
        <v>1.1516382958376425E-8</v>
      </c>
    </row>
    <row r="78" spans="1:81" x14ac:dyDescent="0.25">
      <c r="A78" s="2">
        <v>64</v>
      </c>
      <c r="B78" s="64">
        <f t="shared" si="9"/>
        <v>0.99999965753214337</v>
      </c>
      <c r="C78" s="11">
        <f t="shared" si="10"/>
        <v>0.99999999970936071</v>
      </c>
      <c r="D78" s="11">
        <f t="shared" si="11"/>
        <v>0</v>
      </c>
      <c r="E78" s="11">
        <f t="shared" si="12"/>
        <v>0</v>
      </c>
      <c r="F78" s="11">
        <f t="shared" si="13"/>
        <v>0</v>
      </c>
      <c r="G78" s="11">
        <f t="shared" si="14"/>
        <v>2.540407942897005E-7</v>
      </c>
      <c r="H78" s="11">
        <f t="shared" si="15"/>
        <v>2.0910018161401922E-10</v>
      </c>
      <c r="I78" s="11">
        <f t="shared" si="16"/>
        <v>0</v>
      </c>
      <c r="J78" s="11">
        <f t="shared" si="83"/>
        <v>0</v>
      </c>
      <c r="K78" s="11">
        <f t="shared" si="85"/>
        <v>0</v>
      </c>
      <c r="L78" s="11">
        <f t="shared" si="19"/>
        <v>8.8427062339135887E-8</v>
      </c>
      <c r="M78" s="11">
        <f t="shared" si="20"/>
        <v>8.1539108798267534E-11</v>
      </c>
      <c r="N78" s="11">
        <f t="shared" si="21"/>
        <v>0</v>
      </c>
      <c r="O78" s="11">
        <f t="shared" si="22"/>
        <v>0</v>
      </c>
      <c r="P78" s="16">
        <f t="shared" si="23"/>
        <v>0</v>
      </c>
      <c r="Q78" s="33" t="e">
        <f t="shared" si="86"/>
        <v>#REF!</v>
      </c>
      <c r="R78" s="33">
        <f t="shared" si="87"/>
        <v>0</v>
      </c>
      <c r="S78" s="33">
        <f t="shared" si="87"/>
        <v>0</v>
      </c>
      <c r="T78" s="33">
        <f t="shared" si="87"/>
        <v>0</v>
      </c>
      <c r="U78" s="11"/>
      <c r="V78" s="11"/>
      <c r="W78" s="11"/>
      <c r="X78" s="2">
        <f t="shared" ca="1" si="24"/>
        <v>-1</v>
      </c>
      <c r="Y78" s="2">
        <f t="shared" ca="1" si="25"/>
        <v>0</v>
      </c>
      <c r="Z78" s="2">
        <f t="shared" ca="1" si="26"/>
        <v>0</v>
      </c>
      <c r="AA78" s="2">
        <f t="shared" ca="1" si="27"/>
        <v>-1</v>
      </c>
      <c r="AB78" s="2">
        <f t="shared" ca="1" si="28"/>
        <v>0</v>
      </c>
      <c r="AC78" s="2">
        <f t="shared" ca="1" si="29"/>
        <v>0</v>
      </c>
      <c r="AD78" s="2">
        <f t="shared" ca="1" si="73"/>
        <v>-1</v>
      </c>
      <c r="AE78" s="2">
        <f t="shared" ca="1" si="74"/>
        <v>0</v>
      </c>
      <c r="AF78" s="2">
        <f t="shared" ca="1" si="75"/>
        <v>0</v>
      </c>
      <c r="AG78" s="11"/>
      <c r="AH78" s="11"/>
      <c r="AI78" s="11"/>
      <c r="AJ78" s="2">
        <f t="shared" ca="1" si="33"/>
        <v>-1</v>
      </c>
      <c r="AK78" s="2">
        <f t="shared" ca="1" si="34"/>
        <v>0</v>
      </c>
      <c r="AL78" s="2">
        <f t="shared" ca="1" si="35"/>
        <v>0</v>
      </c>
      <c r="AM78" s="2">
        <f t="shared" ca="1" si="36"/>
        <v>-1</v>
      </c>
      <c r="AN78" s="2">
        <f t="shared" ca="1" si="37"/>
        <v>0</v>
      </c>
      <c r="AO78" s="2">
        <f t="shared" ca="1" si="38"/>
        <v>0</v>
      </c>
      <c r="AP78" s="2">
        <f t="shared" ca="1" si="39"/>
        <v>-1</v>
      </c>
      <c r="AQ78" s="2">
        <f t="shared" ca="1" si="40"/>
        <v>0</v>
      </c>
      <c r="AR78" s="2">
        <f t="shared" ca="1" si="41"/>
        <v>0</v>
      </c>
      <c r="AS78" s="11"/>
      <c r="AT78" s="11"/>
      <c r="AU78" s="11"/>
      <c r="AV78" s="2">
        <f t="shared" ca="1" si="42"/>
        <v>-1</v>
      </c>
      <c r="AW78" s="2">
        <f t="shared" ca="1" si="43"/>
        <v>0</v>
      </c>
      <c r="AX78" s="2">
        <f t="shared" ca="1" si="44"/>
        <v>0</v>
      </c>
      <c r="AY78" s="2">
        <f t="shared" ca="1" si="45"/>
        <v>-1</v>
      </c>
      <c r="AZ78" s="2">
        <f t="shared" ca="1" si="46"/>
        <v>0</v>
      </c>
      <c r="BA78" s="2">
        <f t="shared" ca="1" si="47"/>
        <v>0</v>
      </c>
      <c r="BB78" s="2">
        <f t="shared" ca="1" si="48"/>
        <v>-1</v>
      </c>
      <c r="BC78" s="2">
        <f t="shared" ca="1" si="49"/>
        <v>0</v>
      </c>
      <c r="BD78" s="2">
        <f t="shared" ca="1" si="50"/>
        <v>0</v>
      </c>
      <c r="BF78" s="1">
        <f t="shared" si="76"/>
        <v>1.9999995691050811</v>
      </c>
      <c r="BG78" s="1">
        <f t="shared" si="77"/>
        <v>0</v>
      </c>
      <c r="BH78" s="1">
        <f t="shared" si="78"/>
        <v>0</v>
      </c>
      <c r="BI78" s="1">
        <f t="shared" si="79"/>
        <v>0</v>
      </c>
      <c r="BJ78" s="1" t="str">
        <f t="shared" si="64"/>
        <v/>
      </c>
      <c r="BK78" s="1" t="str">
        <f t="shared" si="55"/>
        <v/>
      </c>
      <c r="BL78" s="1" t="str">
        <f t="shared" si="65"/>
        <v/>
      </c>
      <c r="BM78" s="1" t="str">
        <f t="shared" si="66"/>
        <v/>
      </c>
      <c r="BN78" s="39">
        <f t="shared" si="56"/>
        <v>0.99999991157293766</v>
      </c>
      <c r="BO78" s="39">
        <f t="shared" si="80"/>
        <v>1</v>
      </c>
      <c r="BP78" s="39">
        <f t="shared" si="81"/>
        <v>1</v>
      </c>
      <c r="BQ78" s="39">
        <f t="shared" si="82"/>
        <v>1</v>
      </c>
      <c r="BR78" s="1">
        <f t="shared" si="67"/>
        <v>-8.8427062339135887E-8</v>
      </c>
      <c r="BS78" s="1">
        <f t="shared" si="68"/>
        <v>-8.8427062339135887E-8</v>
      </c>
      <c r="BT78" s="1">
        <f t="shared" si="69"/>
        <v>-8.8427062339135887E-8</v>
      </c>
      <c r="BY78" s="11">
        <f t="shared" si="60"/>
        <v>0.99999991157293766</v>
      </c>
      <c r="BZ78" s="11">
        <f t="shared" si="61"/>
        <v>1</v>
      </c>
      <c r="CA78" s="11">
        <f t="shared" si="62"/>
        <v>1</v>
      </c>
      <c r="CB78" s="11">
        <f t="shared" si="63"/>
        <v>1</v>
      </c>
      <c r="CC78" s="11">
        <f>BY78-SUM(CC$15:CC77)</f>
        <v>1.0158069052579322E-8</v>
      </c>
    </row>
    <row r="79" spans="1:81" x14ac:dyDescent="0.25">
      <c r="A79" s="2">
        <v>65</v>
      </c>
      <c r="B79" s="64">
        <f t="shared" si="9"/>
        <v>0.99999969230118513</v>
      </c>
      <c r="C79" s="11">
        <f t="shared" si="10"/>
        <v>0.99999999975498488</v>
      </c>
      <c r="D79" s="11">
        <f t="shared" si="11"/>
        <v>0</v>
      </c>
      <c r="E79" s="11">
        <f t="shared" si="12"/>
        <v>0</v>
      </c>
      <c r="F79" s="11">
        <f t="shared" si="13"/>
        <v>0</v>
      </c>
      <c r="G79" s="11">
        <f t="shared" si="14"/>
        <v>2.2824931011911076E-7</v>
      </c>
      <c r="H79" s="11">
        <f t="shared" si="15"/>
        <v>1.7627588277946415E-10</v>
      </c>
      <c r="I79" s="11">
        <f t="shared" si="16"/>
        <v>0</v>
      </c>
      <c r="J79" s="11">
        <f t="shared" si="83"/>
        <v>0</v>
      </c>
      <c r="K79" s="11">
        <f t="shared" si="85"/>
        <v>0</v>
      </c>
      <c r="L79" s="11">
        <f t="shared" si="19"/>
        <v>7.9449504752915345E-8</v>
      </c>
      <c r="M79" s="11">
        <f t="shared" si="20"/>
        <v>6.8739236525061642E-11</v>
      </c>
      <c r="N79" s="11">
        <f t="shared" si="21"/>
        <v>0</v>
      </c>
      <c r="O79" s="11">
        <f t="shared" si="22"/>
        <v>0</v>
      </c>
      <c r="P79" s="16">
        <f t="shared" si="23"/>
        <v>0</v>
      </c>
      <c r="Q79" s="33" t="e">
        <f t="shared" si="86"/>
        <v>#REF!</v>
      </c>
      <c r="R79" s="33">
        <f t="shared" si="87"/>
        <v>0</v>
      </c>
      <c r="S79" s="33">
        <f t="shared" si="87"/>
        <v>0</v>
      </c>
      <c r="T79" s="33">
        <f t="shared" si="87"/>
        <v>0</v>
      </c>
      <c r="U79" s="11"/>
      <c r="V79" s="11"/>
      <c r="W79" s="11"/>
      <c r="X79" s="2">
        <f t="shared" ca="1" si="24"/>
        <v>-1</v>
      </c>
      <c r="Y79" s="2">
        <f t="shared" ca="1" si="25"/>
        <v>0</v>
      </c>
      <c r="Z79" s="2">
        <f t="shared" ca="1" si="26"/>
        <v>0</v>
      </c>
      <c r="AA79" s="2">
        <f t="shared" ca="1" si="27"/>
        <v>-1</v>
      </c>
      <c r="AB79" s="2">
        <f t="shared" ca="1" si="28"/>
        <v>0</v>
      </c>
      <c r="AC79" s="2">
        <f t="shared" ca="1" si="29"/>
        <v>0</v>
      </c>
      <c r="AD79" s="2">
        <f t="shared" ca="1" si="73"/>
        <v>-1</v>
      </c>
      <c r="AE79" s="2">
        <f t="shared" ca="1" si="74"/>
        <v>0</v>
      </c>
      <c r="AF79" s="2">
        <f t="shared" ca="1" si="75"/>
        <v>0</v>
      </c>
      <c r="AG79" s="11"/>
      <c r="AH79" s="11"/>
      <c r="AI79" s="11"/>
      <c r="AJ79" s="2">
        <f t="shared" ca="1" si="33"/>
        <v>-1</v>
      </c>
      <c r="AK79" s="2">
        <f t="shared" ca="1" si="34"/>
        <v>0</v>
      </c>
      <c r="AL79" s="2">
        <f t="shared" ca="1" si="35"/>
        <v>0</v>
      </c>
      <c r="AM79" s="2">
        <f t="shared" ca="1" si="36"/>
        <v>-1</v>
      </c>
      <c r="AN79" s="2">
        <f t="shared" ca="1" si="37"/>
        <v>0</v>
      </c>
      <c r="AO79" s="2">
        <f t="shared" ca="1" si="38"/>
        <v>0</v>
      </c>
      <c r="AP79" s="2">
        <f t="shared" ca="1" si="39"/>
        <v>-1</v>
      </c>
      <c r="AQ79" s="2">
        <f t="shared" ca="1" si="40"/>
        <v>0</v>
      </c>
      <c r="AR79" s="2">
        <f t="shared" ca="1" si="41"/>
        <v>0</v>
      </c>
      <c r="AS79" s="11"/>
      <c r="AT79" s="11"/>
      <c r="AU79" s="11"/>
      <c r="AV79" s="2">
        <f t="shared" ca="1" si="42"/>
        <v>-1</v>
      </c>
      <c r="AW79" s="2">
        <f t="shared" ca="1" si="43"/>
        <v>0</v>
      </c>
      <c r="AX79" s="2">
        <f t="shared" ca="1" si="44"/>
        <v>0</v>
      </c>
      <c r="AY79" s="2">
        <f t="shared" ca="1" si="45"/>
        <v>-1</v>
      </c>
      <c r="AZ79" s="2">
        <f t="shared" ca="1" si="46"/>
        <v>0</v>
      </c>
      <c r="BA79" s="2">
        <f t="shared" ca="1" si="47"/>
        <v>0</v>
      </c>
      <c r="BB79" s="2">
        <f t="shared" ca="1" si="48"/>
        <v>-1</v>
      </c>
      <c r="BC79" s="2">
        <f t="shared" ca="1" si="49"/>
        <v>0</v>
      </c>
      <c r="BD79" s="2">
        <f t="shared" ca="1" si="50"/>
        <v>0</v>
      </c>
      <c r="BF79" s="1">
        <f t="shared" si="76"/>
        <v>1.9999996128516804</v>
      </c>
      <c r="BG79" s="1">
        <f t="shared" si="77"/>
        <v>0</v>
      </c>
      <c r="BH79" s="1">
        <f t="shared" si="78"/>
        <v>0</v>
      </c>
      <c r="BI79" s="1">
        <f t="shared" si="79"/>
        <v>0</v>
      </c>
      <c r="BJ79" s="1" t="str">
        <f t="shared" si="64"/>
        <v/>
      </c>
      <c r="BK79" s="1" t="str">
        <f t="shared" si="55"/>
        <v/>
      </c>
      <c r="BL79" s="1" t="str">
        <f t="shared" si="65"/>
        <v/>
      </c>
      <c r="BM79" s="1" t="str">
        <f t="shared" si="66"/>
        <v/>
      </c>
      <c r="BN79" s="39">
        <f t="shared" si="56"/>
        <v>0.99999992055049525</v>
      </c>
      <c r="BO79" s="39">
        <f t="shared" si="80"/>
        <v>1</v>
      </c>
      <c r="BP79" s="39">
        <f t="shared" si="81"/>
        <v>1</v>
      </c>
      <c r="BQ79" s="39">
        <f t="shared" si="82"/>
        <v>1</v>
      </c>
      <c r="BR79" s="1">
        <f t="shared" si="67"/>
        <v>-7.9449504752915345E-8</v>
      </c>
      <c r="BS79" s="1">
        <f t="shared" si="68"/>
        <v>-7.9449504752915345E-8</v>
      </c>
      <c r="BT79" s="1">
        <f t="shared" si="69"/>
        <v>-7.9449504752915345E-8</v>
      </c>
      <c r="BY79" s="11">
        <f t="shared" si="60"/>
        <v>0.99999992055049525</v>
      </c>
      <c r="BZ79" s="11">
        <f t="shared" si="61"/>
        <v>1</v>
      </c>
      <c r="CA79" s="11">
        <f t="shared" si="62"/>
        <v>1</v>
      </c>
      <c r="CB79" s="11">
        <f t="shared" si="63"/>
        <v>1</v>
      </c>
      <c r="CC79" s="11">
        <f>BY79-SUM(CC$15:CC78)</f>
        <v>8.9775575862205415E-9</v>
      </c>
    </row>
    <row r="80" spans="1:81" ht="15.75" thickBot="1" x14ac:dyDescent="0.3">
      <c r="A80" s="2">
        <v>66</v>
      </c>
      <c r="B80" s="65">
        <f>IF(B$7=1,EXP(-$B$11+$B$12*LN($A80))/(1+EXP(-$B$11+$B$12*LN($A80))),0)</f>
        <v>0.99999972308805529</v>
      </c>
      <c r="C80" s="66">
        <f t="shared" ref="C80" si="88">IF(C$7=1,EXP(-$C$11+$C$12*LN($A80))/(1+EXP(-$C$11+$C$12*LN($A80))),0)</f>
        <v>0.99999999979290788</v>
      </c>
      <c r="D80" s="66">
        <f>IF(D$7=1,EXP(-$D$11+$D$12*LN($A80))/(1+EXP(-$D$11+$D$12*LN($A80))),0)</f>
        <v>0</v>
      </c>
      <c r="E80" s="66">
        <f>IF(E$7=1,EXP(-$E$11+$E$12*LN($A80))/(1+EXP(-$E$11+$E$12*LN($A80))),0)</f>
        <v>0</v>
      </c>
      <c r="F80" s="66">
        <f>IF(F$7=1,EXP(-$F$11+$F$12*LN($A80))/(1+EXP(-$F$11+$F$12*LN($A80))),0)</f>
        <v>0</v>
      </c>
      <c r="G80" s="66">
        <f>IF(1-B80-L80=1,0,1-B80-L80)</f>
        <v>2.0541177869759508E-7</v>
      </c>
      <c r="H80" s="66">
        <f t="shared" ref="H80" si="89">IF(1-C80-M80=1,"",1-C80-M80)</f>
        <v>1.489922629716034E-10</v>
      </c>
      <c r="I80" s="66">
        <f>IF(1-D80-N80=1,0,1-D80-N80)</f>
        <v>0</v>
      </c>
      <c r="J80" s="66">
        <f t="shared" si="83"/>
        <v>0</v>
      </c>
      <c r="K80" s="66">
        <f t="shared" si="85"/>
        <v>0</v>
      </c>
      <c r="L80" s="66">
        <f>IF(B$7=1,1-(EXP(-$B$10+$B$12*LN($A80))/(1+EXP(-$B$10+$B$12*LN($A80)))),0)</f>
        <v>7.1500166010096677E-8</v>
      </c>
      <c r="M80" s="66">
        <f t="shared" ref="M80" si="90">IF(C$7=1,1-(EXP(-$C$10+$C$12*LN($A80))/(1+EXP(-$C$10+$C$12*LN($A80)))),0)</f>
        <v>5.8099858257776305E-11</v>
      </c>
      <c r="N80" s="66">
        <f>IF(D$7=1,1-(EXP(-$D$10+$D$12*LN($A80))/(1+EXP(-$D$10+$D$12*LN($A80)))),0)</f>
        <v>0</v>
      </c>
      <c r="O80" s="66">
        <f>IF(E$7=1,1-(EXP(-$E$10+$E$12*LN($A80))/(1+EXP(-$E$10+$E$12*LN($A80)))),0)</f>
        <v>0</v>
      </c>
      <c r="P80" s="17">
        <f>IF(F$7=1,1-(EXP(-$F$10+$F$12*LN($A80))/(1+EXP(-$F$10+$F$12*LN($A80)))),0)</f>
        <v>0</v>
      </c>
      <c r="Q80" s="33" t="e">
        <f t="shared" si="86"/>
        <v>#REF!</v>
      </c>
      <c r="R80" s="33">
        <f t="shared" si="87"/>
        <v>0</v>
      </c>
      <c r="S80" s="33">
        <f t="shared" si="87"/>
        <v>0</v>
      </c>
      <c r="T80" s="33">
        <f t="shared" si="87"/>
        <v>0</v>
      </c>
      <c r="U80" s="11"/>
      <c r="V80" s="11"/>
      <c r="W80" s="11"/>
      <c r="X80" s="2">
        <f ca="1">IF(R80=1,INDIRECT(CONCATENATE("MN_Pr!R",A80,"C",$B$2), FALSE),-1)</f>
        <v>-1</v>
      </c>
      <c r="Y80" s="2">
        <f ca="1">IF(R80=1,X80-INDIRECT(CONCATENATE("MN_LB!R",A80,"C",$B$2), FALSE),0)</f>
        <v>0</v>
      </c>
      <c r="Z80" s="2">
        <f ca="1">IF(R80=1,INDIRECT(CONCATENATE("MN_UB!R",A80,"C",$B$2), FALSE)-X80,0)</f>
        <v>0</v>
      </c>
      <c r="AA80" s="2">
        <f ca="1">IF(S80=1,INDIRECT(CONCATENATE("SESAW_Pr!R",A80,"C",$B$2), FALSE),-1)</f>
        <v>-1</v>
      </c>
      <c r="AB80" s="2">
        <f ca="1">IF(S80=1,AA80-INDIRECT(CONCATENATE("SESAW_LB!R",A80,"C",$B$2), FALSE),0)</f>
        <v>0</v>
      </c>
      <c r="AC80" s="2">
        <f ca="1">IF(S80=1,INDIRECT(CONCATENATE("SESAW_UB!R",A80,"C",$B$2), FALSE)-AA80,0)</f>
        <v>0</v>
      </c>
      <c r="AD80" s="2">
        <f t="shared" ca="1" si="73"/>
        <v>-1</v>
      </c>
      <c r="AE80" s="2">
        <f t="shared" ca="1" si="74"/>
        <v>0</v>
      </c>
      <c r="AF80" s="2">
        <f t="shared" ca="1" si="75"/>
        <v>0</v>
      </c>
      <c r="AG80" s="11"/>
      <c r="AH80" s="11"/>
      <c r="AI80" s="11"/>
      <c r="AJ80" s="2">
        <f ca="1">IF(R80=1,INDIRECT(CONCATENATE("MN_Pr!R",$A80+69,"C",$B$2), FALSE),-1)</f>
        <v>-1</v>
      </c>
      <c r="AK80" s="2">
        <f ca="1">IF(R80=1,AJ80-INDIRECT(CONCATENATE("MN_LB!R",$A80+69,"C",$B$2), FALSE),0)</f>
        <v>0</v>
      </c>
      <c r="AL80" s="2">
        <f ca="1">IF(R80=1,INDIRECT(CONCATENATE("MN_UB!R",$A80+69,"C",$B$2), FALSE)-AJ80,0)</f>
        <v>0</v>
      </c>
      <c r="AM80" s="2">
        <f ca="1">IF(S80=1,INDIRECT(CONCATENATE("SESAW_Pr!R",$A80+69,"C",$B$2), FALSE),-1)</f>
        <v>-1</v>
      </c>
      <c r="AN80" s="2">
        <f ca="1">IF(S80=1,AM80-INDIRECT(CONCATENATE("SESAW_LB!R",$A80+69,"C",$B$2), FALSE),0)</f>
        <v>0</v>
      </c>
      <c r="AO80" s="2">
        <f ca="1">IF(S80=1,INDIRECT(CONCATENATE("SESAW_UB!R",$A80+69,"C",$B$2), FALSE)-AM80,0)</f>
        <v>0</v>
      </c>
      <c r="AP80" s="2">
        <f ca="1">IF(T80=1,INDIRECT(CONCATENATE("RI_Pr!R",$A80+69,"C",$B$2), FALSE),-1)</f>
        <v>-1</v>
      </c>
      <c r="AQ80" s="2">
        <f ca="1">IF(T80=1,AP80-INDIRECT(CONCATENATE("RI_LB!R",$A80+69,"C",$B$2), FALSE),0)</f>
        <v>0</v>
      </c>
      <c r="AR80" s="2">
        <f ca="1">IF(T80=1,INDIRECT(CONCATENATE("RI_UB!R",$A80+69,"C",$B$2), FALSE)-AP80,0)</f>
        <v>0</v>
      </c>
      <c r="AS80" s="11"/>
      <c r="AT80" s="11"/>
      <c r="AU80" s="11"/>
      <c r="AV80" s="2">
        <f ca="1">IF(R80=1,INDIRECT(CONCATENATE("MN_Pr!R",$A80+138,"C",$B$2), FALSE),-1)</f>
        <v>-1</v>
      </c>
      <c r="AW80" s="2">
        <f ca="1">IF(R80=1,AV80-INDIRECT(CONCATENATE("MN_LB!R",$A80+138,"C",$B$2), FALSE),0)</f>
        <v>0</v>
      </c>
      <c r="AX80" s="2">
        <f ca="1">IF(R80=1,INDIRECT(CONCATENATE("MN_UB!R",$A80+138,"C",$B$2), FALSE)-AV80,0)</f>
        <v>0</v>
      </c>
      <c r="AY80" s="2">
        <f ca="1">IF(S80=1,INDIRECT(CONCATENATE("SESAW_Pr!R",$A80+138,"C",$B$2), FALSE),-1)</f>
        <v>-1</v>
      </c>
      <c r="AZ80" s="2">
        <f ca="1">IF(S80=1,AY80-INDIRECT(CONCATENATE("SESAW_LB!R",$A80+138,"C",$B$2), FALSE),0)</f>
        <v>0</v>
      </c>
      <c r="BA80" s="2">
        <f ca="1">IF(S80=1,INDIRECT(CONCATENATE("SESAW_UB!R",$A80+138,"C",$B$2), FALSE)-AY80,0)</f>
        <v>0</v>
      </c>
      <c r="BB80" s="2">
        <f ca="1">IF(T80=1,INDIRECT(CONCATENATE("RI_Pr!R",$A80+138,"C",$B$2), FALSE),-1)</f>
        <v>-1</v>
      </c>
      <c r="BC80" s="2">
        <f ca="1">IF(T80=1,BB80-INDIRECT(CONCATENATE("RI_LB!R",$A80+138,"C",$B$2), FALSE),0)</f>
        <v>0</v>
      </c>
      <c r="BD80" s="2">
        <f ca="1">IF(T80=1,INDIRECT(CONCATENATE("RI_UB!R",$A80+138,"C",$B$2), FALSE)-BB80,0)</f>
        <v>0</v>
      </c>
      <c r="BF80" s="1">
        <f t="shared" si="76"/>
        <v>1.9999996515878893</v>
      </c>
      <c r="BG80" s="1">
        <f t="shared" si="77"/>
        <v>0</v>
      </c>
      <c r="BH80" s="1">
        <f t="shared" si="78"/>
        <v>0</v>
      </c>
      <c r="BI80" s="1">
        <f t="shared" si="79"/>
        <v>0</v>
      </c>
      <c r="BJ80" s="1" t="str">
        <f t="shared" si="64"/>
        <v/>
      </c>
      <c r="BK80" s="1" t="str">
        <f>IF(AND(BH80&lt;&gt;0),($BF80-BH80),"")</f>
        <v/>
      </c>
      <c r="BL80" s="1" t="str">
        <f t="shared" si="65"/>
        <v/>
      </c>
      <c r="BM80" s="1" t="str">
        <f t="shared" si="66"/>
        <v/>
      </c>
      <c r="BN80" s="39">
        <f>1-L80</f>
        <v>0.99999992849983399</v>
      </c>
      <c r="BO80" s="39">
        <f t="shared" si="80"/>
        <v>1</v>
      </c>
      <c r="BP80" s="39">
        <f t="shared" si="81"/>
        <v>1</v>
      </c>
      <c r="BQ80" s="39">
        <f t="shared" si="82"/>
        <v>1</v>
      </c>
      <c r="BR80" s="1">
        <f t="shared" si="67"/>
        <v>-7.1500166010096677E-8</v>
      </c>
      <c r="BS80" s="1">
        <f t="shared" si="68"/>
        <v>-7.1500166010096677E-8</v>
      </c>
      <c r="BT80" s="1">
        <f t="shared" si="69"/>
        <v>-7.1500166010096677E-8</v>
      </c>
      <c r="BY80" s="11">
        <f>1-L80</f>
        <v>0.99999992849983399</v>
      </c>
      <c r="BZ80" s="11">
        <f>1-N80</f>
        <v>1</v>
      </c>
      <c r="CA80" s="11">
        <f>1-O80</f>
        <v>1</v>
      </c>
      <c r="CB80" s="11">
        <f>1-P80</f>
        <v>1</v>
      </c>
      <c r="CC80" s="11">
        <f>BY80-SUM(CC$15:CC79)</f>
        <v>7.9493387428186679E-9</v>
      </c>
    </row>
    <row r="81" spans="27:32" x14ac:dyDescent="0.25">
      <c r="AA81" s="13"/>
      <c r="AB81" s="13"/>
      <c r="AC81" s="1"/>
      <c r="AD81" s="1"/>
      <c r="AE81" s="1"/>
      <c r="AF81" s="1"/>
    </row>
  </sheetData>
  <mergeCells count="25">
    <mergeCell ref="B5:P5"/>
    <mergeCell ref="U13:W13"/>
    <mergeCell ref="AG13:AI13"/>
    <mergeCell ref="AJ13:AL13"/>
    <mergeCell ref="AM13:AO13"/>
    <mergeCell ref="AA13:AC13"/>
    <mergeCell ref="X13:Z13"/>
    <mergeCell ref="B13:F13"/>
    <mergeCell ref="G13:K13"/>
    <mergeCell ref="L13:P13"/>
    <mergeCell ref="Q11:T12"/>
    <mergeCell ref="Q13:Q14"/>
    <mergeCell ref="R13:R14"/>
    <mergeCell ref="S13:S14"/>
    <mergeCell ref="T13:T14"/>
    <mergeCell ref="BB13:BD13"/>
    <mergeCell ref="U12:AF12"/>
    <mergeCell ref="AG12:AR12"/>
    <mergeCell ref="AS12:BD12"/>
    <mergeCell ref="U11:BD11"/>
    <mergeCell ref="AS13:AU13"/>
    <mergeCell ref="AV13:AX13"/>
    <mergeCell ref="AY13:BA13"/>
    <mergeCell ref="AD13:AF13"/>
    <mergeCell ref="AP13:AR13"/>
  </mergeCells>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6"/>
  <sheetViews>
    <sheetView workbookViewId="0">
      <pane xSplit="2" ySplit="2" topLeftCell="C13" activePane="bottomRight" state="frozen"/>
      <selection pane="topRight" activeCell="C1" sqref="C1"/>
      <selection pane="bottomLeft" activeCell="A3" sqref="A3"/>
      <selection pane="bottomRight" activeCell="A40" sqref="A40:XFD40"/>
    </sheetView>
  </sheetViews>
  <sheetFormatPr defaultColWidth="8.85546875" defaultRowHeight="15" x14ac:dyDescent="0.25"/>
  <cols>
    <col min="1" max="1" width="8.85546875" style="24"/>
    <col min="2" max="2" width="55.7109375" style="25" customWidth="1"/>
    <col min="3" max="4" width="9.85546875" style="9" customWidth="1"/>
    <col min="5" max="5" width="26" style="24" customWidth="1"/>
    <col min="6" max="6" width="8.85546875" style="26"/>
    <col min="7" max="7" width="26" style="24" customWidth="1"/>
    <col min="8" max="8" width="8.85546875" style="26"/>
    <col min="9" max="9" width="26" style="24" customWidth="1"/>
    <col min="10" max="10" width="8.85546875" style="26"/>
    <col min="11" max="11" width="25.85546875" customWidth="1"/>
    <col min="12" max="12" width="9.7109375" customWidth="1"/>
    <col min="13" max="13" width="25.85546875" customWidth="1"/>
    <col min="15" max="15" width="25.85546875" customWidth="1"/>
    <col min="16" max="16" width="9" customWidth="1"/>
    <col min="17" max="19" width="11.85546875" style="27" customWidth="1"/>
    <col min="20" max="16384" width="8.85546875" style="27"/>
  </cols>
  <sheetData>
    <row r="1" spans="1:16" s="20" customFormat="1" ht="15.75" thickBot="1" x14ac:dyDescent="0.3">
      <c r="A1" s="110" t="s">
        <v>60</v>
      </c>
      <c r="B1" s="111"/>
      <c r="C1" s="110" t="s">
        <v>70</v>
      </c>
      <c r="D1" s="111"/>
      <c r="E1" s="110" t="s">
        <v>63</v>
      </c>
      <c r="F1" s="111"/>
      <c r="G1" s="110" t="s">
        <v>63</v>
      </c>
      <c r="H1" s="111"/>
      <c r="I1" s="110" t="s">
        <v>63</v>
      </c>
      <c r="J1" s="111"/>
      <c r="K1" s="110" t="s">
        <v>188</v>
      </c>
      <c r="L1" s="111"/>
      <c r="M1" s="110" t="s">
        <v>188</v>
      </c>
      <c r="N1" s="111"/>
      <c r="O1" s="110" t="s">
        <v>188</v>
      </c>
      <c r="P1" s="111"/>
    </row>
    <row r="2" spans="1:16" s="23" customFormat="1" ht="15.75" thickBot="1" x14ac:dyDescent="0.3">
      <c r="A2" s="21" t="s">
        <v>32</v>
      </c>
      <c r="B2" s="22" t="s">
        <v>33</v>
      </c>
      <c r="C2" s="23" t="s">
        <v>71</v>
      </c>
      <c r="D2" s="23" t="s">
        <v>72</v>
      </c>
      <c r="E2" s="43" t="s">
        <v>61</v>
      </c>
      <c r="F2" s="22" t="s">
        <v>62</v>
      </c>
      <c r="G2" s="21" t="s">
        <v>61</v>
      </c>
      <c r="H2" s="22" t="s">
        <v>62</v>
      </c>
      <c r="I2" s="21" t="s">
        <v>64</v>
      </c>
      <c r="J2" s="22" t="s">
        <v>62</v>
      </c>
      <c r="K2" s="21" t="s">
        <v>246</v>
      </c>
      <c r="L2" s="22" t="s">
        <v>247</v>
      </c>
      <c r="M2" s="21" t="s">
        <v>246</v>
      </c>
      <c r="N2" s="22" t="s">
        <v>247</v>
      </c>
      <c r="O2" s="21" t="s">
        <v>246</v>
      </c>
      <c r="P2" s="22" t="s">
        <v>247</v>
      </c>
    </row>
    <row r="3" spans="1:16" ht="45" x14ac:dyDescent="0.25">
      <c r="A3" s="36">
        <v>1</v>
      </c>
      <c r="B3" s="25" t="s">
        <v>74</v>
      </c>
      <c r="C3" s="9">
        <v>1</v>
      </c>
      <c r="D3" s="9">
        <v>3</v>
      </c>
      <c r="E3" s="41" t="s">
        <v>102</v>
      </c>
      <c r="F3" s="26">
        <v>4</v>
      </c>
      <c r="G3" s="24" t="s">
        <v>103</v>
      </c>
      <c r="H3" s="26">
        <v>4</v>
      </c>
      <c r="K3" s="24" t="s">
        <v>189</v>
      </c>
      <c r="L3" s="26">
        <v>2</v>
      </c>
      <c r="M3" s="24" t="s">
        <v>190</v>
      </c>
      <c r="N3" s="26">
        <v>4</v>
      </c>
      <c r="O3" s="24" t="s">
        <v>191</v>
      </c>
      <c r="P3" s="26">
        <v>4</v>
      </c>
    </row>
    <row r="4" spans="1:16" ht="30" x14ac:dyDescent="0.25">
      <c r="A4" s="36">
        <v>2</v>
      </c>
      <c r="B4" s="25" t="s">
        <v>75</v>
      </c>
      <c r="C4" s="9">
        <v>1</v>
      </c>
      <c r="D4" s="9">
        <v>3</v>
      </c>
      <c r="E4" s="42" t="s">
        <v>104</v>
      </c>
      <c r="F4" s="26">
        <v>2</v>
      </c>
      <c r="G4" s="24" t="s">
        <v>105</v>
      </c>
      <c r="H4" s="26">
        <v>4</v>
      </c>
      <c r="I4" s="24" t="s">
        <v>106</v>
      </c>
      <c r="J4" s="26">
        <v>2</v>
      </c>
      <c r="K4" s="24" t="s">
        <v>192</v>
      </c>
      <c r="L4" s="26">
        <v>2</v>
      </c>
      <c r="M4" s="24" t="s">
        <v>193</v>
      </c>
      <c r="N4" s="26">
        <v>4</v>
      </c>
      <c r="O4" s="24" t="s">
        <v>194</v>
      </c>
      <c r="P4" s="26">
        <v>6</v>
      </c>
    </row>
    <row r="5" spans="1:16" ht="45" x14ac:dyDescent="0.25">
      <c r="A5" s="36">
        <v>3</v>
      </c>
      <c r="B5" s="25" t="s">
        <v>76</v>
      </c>
      <c r="C5" s="9">
        <v>1</v>
      </c>
      <c r="D5" s="9">
        <v>3</v>
      </c>
      <c r="E5" s="41" t="s">
        <v>107</v>
      </c>
      <c r="F5" s="26">
        <v>2</v>
      </c>
      <c r="G5" s="40" t="s">
        <v>108</v>
      </c>
      <c r="H5" s="26">
        <v>4</v>
      </c>
      <c r="I5" s="40" t="s">
        <v>109</v>
      </c>
      <c r="J5" s="52">
        <v>2</v>
      </c>
      <c r="K5" s="24"/>
      <c r="L5" s="26"/>
      <c r="M5" s="24"/>
      <c r="N5" s="26"/>
      <c r="O5" s="24"/>
      <c r="P5" s="26"/>
    </row>
    <row r="6" spans="1:16" x14ac:dyDescent="0.25">
      <c r="A6" s="36">
        <v>4</v>
      </c>
      <c r="B6" s="25" t="s">
        <v>77</v>
      </c>
      <c r="C6" s="9">
        <v>1</v>
      </c>
      <c r="D6" s="9">
        <v>3</v>
      </c>
      <c r="E6" s="41" t="s">
        <v>110</v>
      </c>
      <c r="F6" s="26">
        <v>2</v>
      </c>
      <c r="K6" s="24"/>
      <c r="L6" s="26"/>
      <c r="M6" s="24"/>
      <c r="N6" s="26"/>
      <c r="O6" s="24"/>
      <c r="P6" s="26"/>
    </row>
    <row r="7" spans="1:16" ht="45" x14ac:dyDescent="0.25">
      <c r="A7" s="36">
        <v>5</v>
      </c>
      <c r="B7" s="25" t="s">
        <v>78</v>
      </c>
      <c r="C7" s="9">
        <v>1</v>
      </c>
      <c r="D7" s="9">
        <v>5</v>
      </c>
      <c r="E7" s="42" t="s">
        <v>111</v>
      </c>
      <c r="F7" s="26">
        <v>2</v>
      </c>
      <c r="G7" s="40" t="s">
        <v>112</v>
      </c>
      <c r="H7" s="26">
        <v>4</v>
      </c>
      <c r="I7" s="40" t="s">
        <v>113</v>
      </c>
      <c r="J7" s="52">
        <v>4</v>
      </c>
      <c r="K7" s="24" t="s">
        <v>195</v>
      </c>
      <c r="L7" s="26">
        <v>2</v>
      </c>
      <c r="M7" s="24"/>
      <c r="N7" s="26"/>
      <c r="O7" s="24"/>
      <c r="P7" s="26"/>
    </row>
    <row r="8" spans="1:16" x14ac:dyDescent="0.25">
      <c r="A8" s="36">
        <v>6</v>
      </c>
      <c r="B8" s="25" t="s">
        <v>79</v>
      </c>
      <c r="C8" s="9">
        <v>1</v>
      </c>
      <c r="D8" s="9">
        <v>5</v>
      </c>
      <c r="E8" s="42"/>
      <c r="K8" s="24"/>
      <c r="L8" s="26"/>
      <c r="M8" s="24"/>
      <c r="N8" s="26"/>
      <c r="O8" s="24"/>
      <c r="P8" s="26"/>
    </row>
    <row r="9" spans="1:16" ht="30" x14ac:dyDescent="0.25">
      <c r="A9" s="36">
        <v>7</v>
      </c>
      <c r="B9" s="25" t="s">
        <v>80</v>
      </c>
      <c r="C9" s="9">
        <v>1</v>
      </c>
      <c r="D9" s="9">
        <v>5</v>
      </c>
      <c r="E9" s="42"/>
      <c r="I9" s="40" t="s">
        <v>114</v>
      </c>
      <c r="J9" s="52">
        <v>6</v>
      </c>
      <c r="K9" s="24"/>
      <c r="L9" s="26"/>
      <c r="M9" s="24"/>
      <c r="N9" s="26"/>
      <c r="O9" s="24"/>
      <c r="P9" s="26"/>
    </row>
    <row r="10" spans="1:16" ht="45" x14ac:dyDescent="0.25">
      <c r="A10" s="36">
        <v>8</v>
      </c>
      <c r="B10" s="25" t="s">
        <v>81</v>
      </c>
      <c r="C10" s="9">
        <v>1</v>
      </c>
      <c r="D10" s="9">
        <v>5</v>
      </c>
      <c r="E10" s="42"/>
      <c r="G10" s="40" t="s">
        <v>112</v>
      </c>
      <c r="H10" s="26">
        <v>4</v>
      </c>
      <c r="I10" s="24" t="s">
        <v>115</v>
      </c>
      <c r="J10" s="26">
        <v>2</v>
      </c>
      <c r="K10" s="40" t="s">
        <v>195</v>
      </c>
      <c r="L10" s="26">
        <v>2</v>
      </c>
      <c r="M10" s="24" t="s">
        <v>196</v>
      </c>
      <c r="N10" s="26">
        <v>4</v>
      </c>
      <c r="O10" s="24"/>
      <c r="P10" s="26"/>
    </row>
    <row r="11" spans="1:16" ht="45" x14ac:dyDescent="0.25">
      <c r="A11" s="36">
        <v>9</v>
      </c>
      <c r="B11" s="25" t="s">
        <v>82</v>
      </c>
      <c r="C11" s="9">
        <v>1</v>
      </c>
      <c r="D11" s="9">
        <v>8</v>
      </c>
      <c r="E11" s="42" t="s">
        <v>116</v>
      </c>
      <c r="F11" s="26">
        <v>4</v>
      </c>
      <c r="G11" s="40" t="s">
        <v>117</v>
      </c>
      <c r="H11" s="26">
        <v>6</v>
      </c>
      <c r="I11" s="24" t="s">
        <v>118</v>
      </c>
      <c r="J11" s="26">
        <v>4</v>
      </c>
      <c r="K11" s="24" t="s">
        <v>197</v>
      </c>
      <c r="L11" s="26">
        <v>12</v>
      </c>
      <c r="M11" s="24"/>
      <c r="N11" s="26"/>
      <c r="O11" s="24"/>
      <c r="P11" s="26"/>
    </row>
    <row r="12" spans="1:16" ht="30" x14ac:dyDescent="0.25">
      <c r="A12" s="36">
        <v>10</v>
      </c>
      <c r="B12" s="25" t="s">
        <v>83</v>
      </c>
      <c r="C12" s="9">
        <v>1</v>
      </c>
      <c r="D12" s="9">
        <v>8</v>
      </c>
      <c r="E12" s="41" t="s">
        <v>119</v>
      </c>
      <c r="F12" s="26">
        <v>6</v>
      </c>
      <c r="I12" s="40" t="s">
        <v>120</v>
      </c>
      <c r="J12" s="52">
        <v>9</v>
      </c>
      <c r="K12" s="24" t="s">
        <v>198</v>
      </c>
      <c r="L12" s="26">
        <v>6</v>
      </c>
      <c r="M12" s="24"/>
      <c r="N12" s="26"/>
      <c r="O12" s="24"/>
      <c r="P12" s="26"/>
    </row>
    <row r="13" spans="1:16" ht="45" x14ac:dyDescent="0.25">
      <c r="A13" s="36">
        <v>11</v>
      </c>
      <c r="B13" s="25" t="s">
        <v>84</v>
      </c>
      <c r="C13" s="9">
        <v>3</v>
      </c>
      <c r="D13" s="9">
        <v>8</v>
      </c>
      <c r="E13" s="41" t="s">
        <v>121</v>
      </c>
      <c r="F13" s="26">
        <v>4</v>
      </c>
      <c r="G13" s="24" t="s">
        <v>122</v>
      </c>
      <c r="H13" s="26">
        <v>6</v>
      </c>
      <c r="K13" s="40" t="s">
        <v>199</v>
      </c>
      <c r="L13" s="26">
        <v>4</v>
      </c>
      <c r="M13" s="24" t="s">
        <v>84</v>
      </c>
      <c r="N13" s="26">
        <v>6</v>
      </c>
      <c r="O13" s="24"/>
      <c r="P13" s="26"/>
    </row>
    <row r="14" spans="1:16" ht="30" x14ac:dyDescent="0.25">
      <c r="A14" s="36">
        <v>12</v>
      </c>
      <c r="B14" s="25" t="s">
        <v>85</v>
      </c>
      <c r="C14" s="9">
        <v>3</v>
      </c>
      <c r="D14" s="9">
        <v>8</v>
      </c>
      <c r="E14" s="41" t="s">
        <v>123</v>
      </c>
      <c r="F14" s="26">
        <v>6</v>
      </c>
      <c r="G14" s="24" t="s">
        <v>124</v>
      </c>
      <c r="H14" s="26">
        <v>9</v>
      </c>
      <c r="I14" s="40" t="s">
        <v>125</v>
      </c>
      <c r="J14" s="26">
        <v>9</v>
      </c>
      <c r="K14" s="24"/>
      <c r="L14" s="26"/>
      <c r="M14" s="24"/>
      <c r="N14" s="26"/>
      <c r="O14" s="24"/>
      <c r="P14" s="26"/>
    </row>
    <row r="15" spans="1:16" ht="30" x14ac:dyDescent="0.25">
      <c r="A15" s="36">
        <v>13</v>
      </c>
      <c r="B15" s="25" t="s">
        <v>86</v>
      </c>
      <c r="C15" s="9">
        <v>3</v>
      </c>
      <c r="D15" s="9">
        <v>8</v>
      </c>
      <c r="E15" s="42"/>
      <c r="K15" s="40" t="s">
        <v>200</v>
      </c>
      <c r="L15" s="26">
        <v>2</v>
      </c>
      <c r="M15" s="24" t="s">
        <v>201</v>
      </c>
      <c r="N15" s="26">
        <v>9</v>
      </c>
      <c r="O15" s="24"/>
      <c r="P15" s="26"/>
    </row>
    <row r="16" spans="1:16" ht="45" x14ac:dyDescent="0.25">
      <c r="A16" s="36">
        <v>14</v>
      </c>
      <c r="B16" s="25" t="s">
        <v>87</v>
      </c>
      <c r="C16" s="9">
        <v>3</v>
      </c>
      <c r="D16" s="9">
        <v>8</v>
      </c>
      <c r="E16" s="41" t="s">
        <v>126</v>
      </c>
      <c r="F16" s="26">
        <v>12</v>
      </c>
      <c r="G16" s="24" t="s">
        <v>127</v>
      </c>
      <c r="H16" s="26">
        <v>12</v>
      </c>
      <c r="K16" s="24" t="s">
        <v>202</v>
      </c>
      <c r="L16" s="26">
        <v>12</v>
      </c>
      <c r="M16" s="24"/>
      <c r="N16" s="26"/>
      <c r="O16" s="24"/>
      <c r="P16" s="26"/>
    </row>
    <row r="17" spans="1:16" x14ac:dyDescent="0.25">
      <c r="A17" s="36">
        <v>15</v>
      </c>
      <c r="B17" s="25" t="s">
        <v>34</v>
      </c>
      <c r="C17" s="9">
        <v>5</v>
      </c>
      <c r="D17" s="9">
        <v>11</v>
      </c>
      <c r="E17" s="42"/>
      <c r="K17" s="24"/>
      <c r="L17" s="26"/>
      <c r="M17" s="24"/>
      <c r="N17" s="26"/>
      <c r="O17" s="24"/>
      <c r="P17" s="26"/>
    </row>
    <row r="18" spans="1:16" ht="30" x14ac:dyDescent="0.25">
      <c r="A18" s="36">
        <v>16</v>
      </c>
      <c r="B18" s="25" t="s">
        <v>35</v>
      </c>
      <c r="C18" s="9">
        <v>5</v>
      </c>
      <c r="D18" s="9">
        <v>11</v>
      </c>
      <c r="E18" s="24" t="s">
        <v>129</v>
      </c>
      <c r="F18" s="26">
        <v>6</v>
      </c>
      <c r="G18" s="41" t="s">
        <v>128</v>
      </c>
      <c r="H18" s="26">
        <v>9</v>
      </c>
      <c r="I18" s="40" t="s">
        <v>130</v>
      </c>
      <c r="J18" s="26">
        <v>9</v>
      </c>
      <c r="K18" s="24" t="s">
        <v>203</v>
      </c>
      <c r="L18" s="26">
        <v>6</v>
      </c>
      <c r="M18" s="24" t="s">
        <v>204</v>
      </c>
      <c r="N18" s="26">
        <v>9</v>
      </c>
      <c r="O18" s="24"/>
      <c r="P18" s="26"/>
    </row>
    <row r="19" spans="1:16" ht="30" x14ac:dyDescent="0.25">
      <c r="A19" s="36">
        <v>17</v>
      </c>
      <c r="B19" s="25" t="s">
        <v>36</v>
      </c>
      <c r="C19" s="9">
        <v>5</v>
      </c>
      <c r="D19" s="9">
        <v>14</v>
      </c>
      <c r="E19" s="42" t="s">
        <v>131</v>
      </c>
      <c r="F19" s="26">
        <v>6</v>
      </c>
      <c r="I19" s="24" t="s">
        <v>132</v>
      </c>
      <c r="J19" s="26">
        <v>6</v>
      </c>
      <c r="K19" s="24" t="s">
        <v>205</v>
      </c>
      <c r="L19" s="26">
        <v>6</v>
      </c>
      <c r="M19" s="24"/>
      <c r="N19" s="26"/>
      <c r="O19" s="24"/>
      <c r="P19" s="26"/>
    </row>
    <row r="20" spans="1:16" ht="45" x14ac:dyDescent="0.25">
      <c r="A20" s="36">
        <v>18</v>
      </c>
      <c r="B20" s="25" t="s">
        <v>37</v>
      </c>
      <c r="C20" s="9">
        <v>5</v>
      </c>
      <c r="D20" s="9">
        <v>14</v>
      </c>
      <c r="E20" s="41" t="s">
        <v>133</v>
      </c>
      <c r="F20" s="26">
        <v>9</v>
      </c>
      <c r="G20" s="24" t="s">
        <v>134</v>
      </c>
      <c r="H20" s="26">
        <v>12</v>
      </c>
      <c r="K20" s="24" t="s">
        <v>206</v>
      </c>
      <c r="L20" s="26">
        <v>12</v>
      </c>
      <c r="M20" s="24"/>
      <c r="N20" s="26"/>
      <c r="O20" s="24"/>
      <c r="P20" s="26"/>
    </row>
    <row r="21" spans="1:16" ht="45" x14ac:dyDescent="0.25">
      <c r="A21" s="36">
        <v>19</v>
      </c>
      <c r="B21" s="25" t="s">
        <v>38</v>
      </c>
      <c r="C21" s="9">
        <v>9</v>
      </c>
      <c r="D21" s="9">
        <v>14</v>
      </c>
      <c r="E21" s="41" t="s">
        <v>135</v>
      </c>
      <c r="F21" s="26">
        <v>9</v>
      </c>
      <c r="G21" s="24" t="s">
        <v>136</v>
      </c>
      <c r="H21" s="26">
        <v>12</v>
      </c>
      <c r="I21" s="40" t="s">
        <v>137</v>
      </c>
      <c r="J21" s="26">
        <v>9</v>
      </c>
      <c r="K21" s="24" t="s">
        <v>135</v>
      </c>
      <c r="L21" s="26" t="s">
        <v>207</v>
      </c>
      <c r="M21" s="24"/>
      <c r="N21" s="26"/>
      <c r="O21" s="24"/>
      <c r="P21" s="26"/>
    </row>
    <row r="22" spans="1:16" ht="45" x14ac:dyDescent="0.25">
      <c r="A22" s="36">
        <v>20</v>
      </c>
      <c r="B22" s="25" t="s">
        <v>39</v>
      </c>
      <c r="C22" s="9">
        <v>9</v>
      </c>
      <c r="D22" s="9">
        <v>17</v>
      </c>
      <c r="E22" s="41" t="s">
        <v>66</v>
      </c>
      <c r="F22" s="26">
        <v>12</v>
      </c>
      <c r="I22" s="40" t="s">
        <v>65</v>
      </c>
      <c r="J22" s="26">
        <v>12</v>
      </c>
      <c r="K22" s="24" t="s">
        <v>208</v>
      </c>
      <c r="L22" s="26">
        <v>12</v>
      </c>
      <c r="M22" s="24" t="s">
        <v>209</v>
      </c>
      <c r="N22" s="26">
        <v>15</v>
      </c>
      <c r="O22" s="24"/>
      <c r="P22" s="26"/>
    </row>
    <row r="23" spans="1:16" ht="30" x14ac:dyDescent="0.25">
      <c r="A23" s="36">
        <v>21</v>
      </c>
      <c r="B23" s="25" t="s">
        <v>88</v>
      </c>
      <c r="C23" s="9">
        <v>9</v>
      </c>
      <c r="D23" s="9">
        <v>17</v>
      </c>
      <c r="E23" s="42"/>
      <c r="K23" s="24"/>
      <c r="L23" s="26"/>
      <c r="M23" s="24"/>
      <c r="N23" s="26"/>
      <c r="O23" s="24"/>
      <c r="P23" s="26"/>
    </row>
    <row r="24" spans="1:16" ht="30" x14ac:dyDescent="0.25">
      <c r="A24" s="36">
        <v>22</v>
      </c>
      <c r="B24" s="25" t="s">
        <v>40</v>
      </c>
      <c r="C24" s="9">
        <v>9</v>
      </c>
      <c r="D24" s="9">
        <v>17</v>
      </c>
      <c r="E24" s="41" t="s">
        <v>138</v>
      </c>
      <c r="F24" s="26">
        <v>4</v>
      </c>
      <c r="G24" s="40" t="s">
        <v>139</v>
      </c>
      <c r="H24" s="26">
        <v>9</v>
      </c>
      <c r="I24" s="40" t="s">
        <v>140</v>
      </c>
      <c r="J24" s="26">
        <v>12</v>
      </c>
      <c r="K24" s="24" t="s">
        <v>210</v>
      </c>
      <c r="L24" s="26">
        <v>9</v>
      </c>
      <c r="M24" s="24" t="s">
        <v>211</v>
      </c>
      <c r="N24" s="26">
        <v>12</v>
      </c>
      <c r="O24" s="24" t="s">
        <v>212</v>
      </c>
      <c r="P24" s="26">
        <v>15</v>
      </c>
    </row>
    <row r="25" spans="1:16" x14ac:dyDescent="0.25">
      <c r="A25" s="36">
        <v>23</v>
      </c>
      <c r="B25" s="25" t="s">
        <v>41</v>
      </c>
      <c r="C25" s="9">
        <v>9</v>
      </c>
      <c r="D25" s="9">
        <v>17</v>
      </c>
      <c r="E25" s="41" t="s">
        <v>141</v>
      </c>
      <c r="F25" s="26">
        <v>18</v>
      </c>
      <c r="I25" s="40" t="s">
        <v>142</v>
      </c>
      <c r="J25" s="26">
        <v>18</v>
      </c>
      <c r="K25" s="24" t="s">
        <v>213</v>
      </c>
      <c r="L25" s="26">
        <v>15</v>
      </c>
      <c r="M25" s="24"/>
      <c r="N25" s="26"/>
      <c r="O25" s="24"/>
      <c r="P25" s="26"/>
    </row>
    <row r="26" spans="1:16" ht="30.75" thickBot="1" x14ac:dyDescent="0.3">
      <c r="A26" s="36">
        <v>24</v>
      </c>
      <c r="B26" s="25" t="s">
        <v>42</v>
      </c>
      <c r="C26" s="9">
        <v>9</v>
      </c>
      <c r="D26" s="9">
        <v>17</v>
      </c>
      <c r="E26" s="44" t="s">
        <v>143</v>
      </c>
      <c r="F26" s="26">
        <v>12</v>
      </c>
      <c r="G26" s="40" t="s">
        <v>144</v>
      </c>
      <c r="H26" s="26">
        <v>24</v>
      </c>
      <c r="I26" s="40" t="s">
        <v>145</v>
      </c>
      <c r="J26" s="26">
        <v>24</v>
      </c>
      <c r="K26" s="24" t="s">
        <v>214</v>
      </c>
      <c r="L26" s="26">
        <v>12</v>
      </c>
      <c r="M26" s="24" t="s">
        <v>215</v>
      </c>
      <c r="N26" s="26">
        <v>15</v>
      </c>
      <c r="O26" s="24" t="s">
        <v>216</v>
      </c>
      <c r="P26" s="26">
        <v>24</v>
      </c>
    </row>
    <row r="27" spans="1:16" x14ac:dyDescent="0.25">
      <c r="A27" s="48">
        <v>25</v>
      </c>
      <c r="B27" s="49" t="s">
        <v>43</v>
      </c>
      <c r="C27" s="9">
        <v>12</v>
      </c>
      <c r="D27" s="9">
        <v>23</v>
      </c>
      <c r="E27" s="45" t="s">
        <v>146</v>
      </c>
      <c r="F27" s="26">
        <v>18</v>
      </c>
      <c r="G27" s="40" t="s">
        <v>147</v>
      </c>
      <c r="H27" s="26">
        <v>24</v>
      </c>
      <c r="K27" s="40" t="s">
        <v>43</v>
      </c>
      <c r="L27" s="26">
        <v>18</v>
      </c>
      <c r="M27" s="24"/>
      <c r="N27" s="26"/>
      <c r="O27" s="24"/>
      <c r="P27" s="26"/>
    </row>
    <row r="28" spans="1:16" ht="45.75" thickBot="1" x14ac:dyDescent="0.3">
      <c r="A28" s="50">
        <v>26</v>
      </c>
      <c r="B28" s="51" t="s">
        <v>89</v>
      </c>
      <c r="C28" s="9">
        <v>12</v>
      </c>
      <c r="D28" s="9">
        <v>23</v>
      </c>
      <c r="E28" s="46" t="s">
        <v>146</v>
      </c>
      <c r="F28" s="26">
        <v>18</v>
      </c>
      <c r="G28" s="40" t="s">
        <v>148</v>
      </c>
      <c r="H28" s="26">
        <v>24</v>
      </c>
      <c r="I28" s="40" t="s">
        <v>149</v>
      </c>
      <c r="J28" s="26">
        <v>36</v>
      </c>
      <c r="K28" s="40" t="s">
        <v>217</v>
      </c>
      <c r="L28" s="26">
        <v>18</v>
      </c>
      <c r="M28" s="24" t="s">
        <v>218</v>
      </c>
      <c r="N28" s="26">
        <v>24</v>
      </c>
      <c r="O28" s="24" t="s">
        <v>219</v>
      </c>
      <c r="P28" s="26">
        <v>48</v>
      </c>
    </row>
    <row r="29" spans="1:16" x14ac:dyDescent="0.25">
      <c r="A29" s="36">
        <v>27</v>
      </c>
      <c r="B29" s="25" t="s">
        <v>44</v>
      </c>
      <c r="C29" s="9">
        <v>14</v>
      </c>
      <c r="D29" s="9">
        <v>23</v>
      </c>
      <c r="E29" s="47" t="s">
        <v>44</v>
      </c>
      <c r="F29" s="26">
        <v>24</v>
      </c>
      <c r="K29" s="24" t="s">
        <v>44</v>
      </c>
      <c r="L29" s="26">
        <v>24</v>
      </c>
      <c r="M29" s="24"/>
      <c r="N29" s="26"/>
      <c r="O29" s="24"/>
      <c r="P29" s="26"/>
    </row>
    <row r="30" spans="1:16" ht="45" x14ac:dyDescent="0.25">
      <c r="A30" s="36">
        <v>28</v>
      </c>
      <c r="B30" s="25" t="s">
        <v>45</v>
      </c>
      <c r="C30" s="9">
        <v>14</v>
      </c>
      <c r="D30" s="9">
        <v>23</v>
      </c>
      <c r="E30" s="42" t="s">
        <v>150</v>
      </c>
      <c r="F30" s="26">
        <v>18</v>
      </c>
      <c r="I30" s="40" t="s">
        <v>151</v>
      </c>
      <c r="J30" s="26">
        <v>18</v>
      </c>
      <c r="K30" s="24" t="s">
        <v>220</v>
      </c>
      <c r="L30" s="26">
        <v>24</v>
      </c>
      <c r="M30" s="24" t="s">
        <v>221</v>
      </c>
      <c r="N30" s="26">
        <v>24</v>
      </c>
      <c r="O30" s="24"/>
      <c r="P30" s="26"/>
    </row>
    <row r="31" spans="1:16" x14ac:dyDescent="0.25">
      <c r="A31" s="36">
        <v>29</v>
      </c>
      <c r="B31" s="25" t="s">
        <v>46</v>
      </c>
      <c r="C31" s="9">
        <v>14</v>
      </c>
      <c r="D31" s="9">
        <v>29</v>
      </c>
      <c r="E31" s="42" t="s">
        <v>150</v>
      </c>
      <c r="F31" s="26">
        <v>18</v>
      </c>
      <c r="G31" s="40" t="s">
        <v>152</v>
      </c>
      <c r="H31" s="26">
        <v>18</v>
      </c>
      <c r="K31" s="24" t="s">
        <v>222</v>
      </c>
      <c r="L31" s="26">
        <v>18</v>
      </c>
      <c r="M31" s="24" t="s">
        <v>223</v>
      </c>
      <c r="N31" s="26">
        <v>30</v>
      </c>
      <c r="O31" s="24"/>
      <c r="P31" s="26"/>
    </row>
    <row r="32" spans="1:16" x14ac:dyDescent="0.25">
      <c r="A32" s="36">
        <v>30</v>
      </c>
      <c r="B32" s="25" t="s">
        <v>47</v>
      </c>
      <c r="C32" s="9">
        <v>17</v>
      </c>
      <c r="D32" s="9">
        <v>29</v>
      </c>
      <c r="E32" s="41" t="s">
        <v>153</v>
      </c>
      <c r="F32" s="26">
        <v>36</v>
      </c>
      <c r="K32" s="24" t="s">
        <v>224</v>
      </c>
      <c r="L32" s="26">
        <v>60</v>
      </c>
      <c r="M32" s="24"/>
      <c r="N32" s="26"/>
      <c r="O32" s="24"/>
      <c r="P32" s="26"/>
    </row>
    <row r="33" spans="1:16" ht="30" x14ac:dyDescent="0.25">
      <c r="A33" s="36">
        <v>31</v>
      </c>
      <c r="B33" s="25" t="s">
        <v>48</v>
      </c>
      <c r="C33" s="9">
        <v>17</v>
      </c>
      <c r="D33" s="9">
        <v>29</v>
      </c>
      <c r="E33" s="41" t="s">
        <v>154</v>
      </c>
      <c r="F33" s="26">
        <v>36</v>
      </c>
      <c r="K33" s="24"/>
      <c r="L33" s="26"/>
      <c r="M33" s="24"/>
      <c r="N33" s="26"/>
      <c r="O33" s="24"/>
      <c r="P33" s="26"/>
    </row>
    <row r="34" spans="1:16" ht="30" x14ac:dyDescent="0.25">
      <c r="A34" s="36">
        <v>32</v>
      </c>
      <c r="B34" s="25" t="s">
        <v>90</v>
      </c>
      <c r="C34" s="9">
        <v>17</v>
      </c>
      <c r="D34" s="9">
        <v>29</v>
      </c>
      <c r="E34" s="42"/>
      <c r="I34" s="40" t="s">
        <v>155</v>
      </c>
      <c r="J34" s="26">
        <v>48</v>
      </c>
      <c r="K34" s="24" t="s">
        <v>225</v>
      </c>
      <c r="L34" s="26">
        <v>24</v>
      </c>
      <c r="M34" s="24" t="s">
        <v>226</v>
      </c>
      <c r="N34" s="26">
        <v>30</v>
      </c>
      <c r="O34" s="24"/>
      <c r="P34" s="26"/>
    </row>
    <row r="35" spans="1:16" ht="45" x14ac:dyDescent="0.25">
      <c r="A35" s="36">
        <v>33</v>
      </c>
      <c r="B35" s="25" t="s">
        <v>49</v>
      </c>
      <c r="C35" s="9">
        <v>17</v>
      </c>
      <c r="D35" s="9">
        <v>29</v>
      </c>
      <c r="E35" s="41" t="s">
        <v>156</v>
      </c>
      <c r="F35" s="26">
        <v>24</v>
      </c>
      <c r="I35" s="40" t="s">
        <v>157</v>
      </c>
      <c r="J35" s="26">
        <v>24</v>
      </c>
      <c r="K35" s="24" t="s">
        <v>227</v>
      </c>
      <c r="L35" s="26">
        <v>24</v>
      </c>
      <c r="M35" s="24" t="s">
        <v>228</v>
      </c>
      <c r="N35" s="26">
        <v>30</v>
      </c>
      <c r="O35" s="24"/>
      <c r="P35" s="26"/>
    </row>
    <row r="36" spans="1:16" x14ac:dyDescent="0.25">
      <c r="A36" s="36">
        <v>34</v>
      </c>
      <c r="B36" s="25" t="s">
        <v>50</v>
      </c>
      <c r="C36" s="9">
        <v>17</v>
      </c>
      <c r="D36" s="9">
        <v>29</v>
      </c>
      <c r="E36" s="42"/>
      <c r="K36" s="24"/>
      <c r="L36" s="26"/>
      <c r="M36" s="24"/>
      <c r="N36" s="26"/>
      <c r="O36" s="24"/>
      <c r="P36" s="26"/>
    </row>
    <row r="37" spans="1:16" ht="30" x14ac:dyDescent="0.25">
      <c r="A37" s="36">
        <v>35</v>
      </c>
      <c r="B37" s="25" t="s">
        <v>51</v>
      </c>
      <c r="C37" s="9">
        <v>23</v>
      </c>
      <c r="D37" s="9">
        <v>35</v>
      </c>
      <c r="E37" s="42" t="s">
        <v>158</v>
      </c>
      <c r="F37" s="26">
        <v>24</v>
      </c>
      <c r="G37" s="40" t="s">
        <v>159</v>
      </c>
      <c r="H37" s="26">
        <v>48</v>
      </c>
      <c r="K37" s="24" t="s">
        <v>229</v>
      </c>
      <c r="L37" s="26" t="s">
        <v>230</v>
      </c>
      <c r="M37" s="24"/>
      <c r="N37" s="26"/>
      <c r="O37" s="24"/>
      <c r="P37" s="26"/>
    </row>
    <row r="38" spans="1:16" ht="30" x14ac:dyDescent="0.25">
      <c r="A38" s="36">
        <v>36</v>
      </c>
      <c r="B38" s="25" t="s">
        <v>52</v>
      </c>
      <c r="C38" s="9">
        <v>23</v>
      </c>
      <c r="D38" s="9">
        <v>35</v>
      </c>
      <c r="E38" s="42" t="s">
        <v>160</v>
      </c>
      <c r="F38" s="26">
        <v>18</v>
      </c>
      <c r="K38" s="24"/>
      <c r="L38" s="26"/>
      <c r="M38" s="24"/>
      <c r="N38" s="26"/>
      <c r="O38" s="24"/>
      <c r="P38" s="26"/>
    </row>
    <row r="39" spans="1:16" ht="30" x14ac:dyDescent="0.25">
      <c r="A39" s="36">
        <v>37</v>
      </c>
      <c r="B39" s="25" t="s">
        <v>53</v>
      </c>
      <c r="C39" s="9">
        <v>23</v>
      </c>
      <c r="D39" s="9">
        <v>35</v>
      </c>
      <c r="E39" s="41" t="s">
        <v>161</v>
      </c>
      <c r="F39" s="26">
        <v>36</v>
      </c>
      <c r="G39" s="40" t="s">
        <v>162</v>
      </c>
      <c r="H39" s="26">
        <v>48</v>
      </c>
      <c r="I39" s="40" t="s">
        <v>163</v>
      </c>
      <c r="J39" s="26">
        <v>60</v>
      </c>
      <c r="K39" s="24" t="s">
        <v>231</v>
      </c>
      <c r="L39" s="26">
        <v>48</v>
      </c>
      <c r="M39" s="24"/>
      <c r="N39" s="26"/>
      <c r="O39" s="24"/>
      <c r="P39" s="26"/>
    </row>
    <row r="40" spans="1:16" ht="30" x14ac:dyDescent="0.25">
      <c r="A40" s="36">
        <v>38</v>
      </c>
      <c r="B40" s="25" t="s">
        <v>54</v>
      </c>
      <c r="C40" s="9">
        <v>23</v>
      </c>
      <c r="D40" s="9">
        <v>35</v>
      </c>
      <c r="E40" s="41" t="s">
        <v>164</v>
      </c>
      <c r="F40" s="26">
        <v>24</v>
      </c>
      <c r="G40" s="24" t="s">
        <v>165</v>
      </c>
      <c r="H40" s="26">
        <v>18</v>
      </c>
      <c r="K40" s="24" t="s">
        <v>232</v>
      </c>
      <c r="L40" s="26">
        <v>15</v>
      </c>
      <c r="M40" s="24" t="s">
        <v>233</v>
      </c>
      <c r="N40" s="26">
        <v>48</v>
      </c>
      <c r="O40" s="24"/>
      <c r="P40" s="26"/>
    </row>
    <row r="41" spans="1:16" ht="45" x14ac:dyDescent="0.25">
      <c r="A41" s="36">
        <v>39</v>
      </c>
      <c r="B41" s="25" t="s">
        <v>91</v>
      </c>
      <c r="C41" s="9">
        <v>29</v>
      </c>
      <c r="D41" s="9">
        <v>47</v>
      </c>
      <c r="E41" s="41" t="s">
        <v>166</v>
      </c>
      <c r="F41" s="26">
        <v>36</v>
      </c>
      <c r="I41" s="40" t="s">
        <v>167</v>
      </c>
      <c r="J41" s="26">
        <v>48</v>
      </c>
      <c r="K41" s="24" t="s">
        <v>234</v>
      </c>
      <c r="L41" s="26">
        <v>30</v>
      </c>
      <c r="M41" s="24" t="s">
        <v>235</v>
      </c>
      <c r="N41" s="26">
        <v>36</v>
      </c>
      <c r="O41" s="24" t="s">
        <v>236</v>
      </c>
      <c r="P41" s="26">
        <v>48</v>
      </c>
    </row>
    <row r="42" spans="1:16" ht="30" x14ac:dyDescent="0.25">
      <c r="A42" s="36">
        <v>40</v>
      </c>
      <c r="B42" s="25" t="s">
        <v>55</v>
      </c>
      <c r="C42" s="9">
        <v>29</v>
      </c>
      <c r="D42" s="9">
        <v>47</v>
      </c>
      <c r="E42" s="42"/>
      <c r="K42" s="24"/>
      <c r="L42" s="26"/>
      <c r="M42" s="24"/>
      <c r="N42" s="26"/>
      <c r="O42" s="24"/>
      <c r="P42" s="26"/>
    </row>
    <row r="43" spans="1:16" ht="30" x14ac:dyDescent="0.25">
      <c r="A43" s="36">
        <v>41</v>
      </c>
      <c r="B43" s="25" t="s">
        <v>92</v>
      </c>
      <c r="C43" s="9">
        <v>29</v>
      </c>
      <c r="D43" s="9">
        <v>47</v>
      </c>
      <c r="E43" s="42"/>
      <c r="K43" s="24"/>
      <c r="L43" s="26"/>
      <c r="M43" s="24"/>
      <c r="N43" s="26"/>
      <c r="O43" s="24"/>
      <c r="P43" s="26"/>
    </row>
    <row r="44" spans="1:16" ht="30" x14ac:dyDescent="0.25">
      <c r="A44" s="36">
        <v>42</v>
      </c>
      <c r="B44" s="25" t="s">
        <v>93</v>
      </c>
      <c r="C44" s="9">
        <v>29</v>
      </c>
      <c r="D44" s="9">
        <v>47</v>
      </c>
      <c r="E44" s="42"/>
      <c r="K44" s="24"/>
      <c r="L44" s="26"/>
      <c r="M44" s="24"/>
      <c r="N44" s="26"/>
      <c r="O44" s="24"/>
      <c r="P44" s="26"/>
    </row>
    <row r="45" spans="1:16" ht="30" x14ac:dyDescent="0.25">
      <c r="A45" s="36">
        <v>43</v>
      </c>
      <c r="B45" s="25" t="s">
        <v>94</v>
      </c>
      <c r="C45" s="9">
        <v>29</v>
      </c>
      <c r="D45" s="9">
        <v>59</v>
      </c>
      <c r="E45" s="42" t="s">
        <v>168</v>
      </c>
      <c r="F45" s="26">
        <v>48</v>
      </c>
      <c r="I45" s="24" t="s">
        <v>169</v>
      </c>
      <c r="J45" s="26">
        <v>48</v>
      </c>
      <c r="K45" s="24"/>
      <c r="L45" s="26"/>
      <c r="M45" s="24"/>
      <c r="N45" s="26"/>
      <c r="O45" s="24"/>
      <c r="P45" s="26"/>
    </row>
    <row r="46" spans="1:16" ht="30" x14ac:dyDescent="0.25">
      <c r="A46" s="36">
        <v>44</v>
      </c>
      <c r="B46" s="25" t="s">
        <v>95</v>
      </c>
      <c r="C46" s="9">
        <v>29</v>
      </c>
      <c r="D46" s="9">
        <v>59</v>
      </c>
      <c r="E46" s="42"/>
      <c r="K46" s="24"/>
      <c r="L46" s="26"/>
      <c r="M46" s="24"/>
      <c r="N46" s="26"/>
      <c r="O46" s="24"/>
      <c r="P46" s="26"/>
    </row>
    <row r="47" spans="1:16" ht="30" x14ac:dyDescent="0.25">
      <c r="A47" s="36">
        <v>45</v>
      </c>
      <c r="B47" s="25" t="s">
        <v>56</v>
      </c>
      <c r="C47" s="9">
        <v>35</v>
      </c>
      <c r="D47" s="9">
        <v>66</v>
      </c>
      <c r="E47" s="41" t="s">
        <v>170</v>
      </c>
      <c r="F47" s="26">
        <v>48</v>
      </c>
      <c r="I47" s="40" t="s">
        <v>171</v>
      </c>
      <c r="J47" s="26">
        <v>48</v>
      </c>
      <c r="K47" s="24" t="s">
        <v>237</v>
      </c>
      <c r="L47" s="26">
        <v>18</v>
      </c>
      <c r="M47" s="24" t="s">
        <v>238</v>
      </c>
      <c r="N47" s="26" t="s">
        <v>239</v>
      </c>
      <c r="O47" s="24"/>
      <c r="P47" s="26"/>
    </row>
    <row r="48" spans="1:16" ht="30" x14ac:dyDescent="0.25">
      <c r="A48" s="36">
        <v>46</v>
      </c>
      <c r="B48" s="25" t="s">
        <v>57</v>
      </c>
      <c r="C48" s="9">
        <v>35</v>
      </c>
      <c r="D48" s="9">
        <v>66</v>
      </c>
      <c r="E48" s="41" t="s">
        <v>172</v>
      </c>
      <c r="F48" s="26">
        <v>36</v>
      </c>
      <c r="G48" s="24" t="s">
        <v>173</v>
      </c>
      <c r="H48" s="26">
        <v>60</v>
      </c>
      <c r="K48" s="24" t="s">
        <v>240</v>
      </c>
      <c r="L48" s="26">
        <v>36</v>
      </c>
      <c r="M48" s="24" t="s">
        <v>233</v>
      </c>
      <c r="N48" s="26">
        <v>48</v>
      </c>
      <c r="O48" s="24" t="s">
        <v>241</v>
      </c>
      <c r="P48" s="26" t="s">
        <v>239</v>
      </c>
    </row>
    <row r="49" spans="1:16" ht="45" x14ac:dyDescent="0.25">
      <c r="A49" s="36">
        <v>47</v>
      </c>
      <c r="B49" s="25" t="s">
        <v>96</v>
      </c>
      <c r="C49" s="9">
        <v>35</v>
      </c>
      <c r="D49" s="9">
        <v>66</v>
      </c>
      <c r="E49" s="42" t="s">
        <v>174</v>
      </c>
      <c r="F49" s="26">
        <v>48</v>
      </c>
      <c r="I49" s="53" t="s">
        <v>175</v>
      </c>
      <c r="J49" s="26">
        <v>60</v>
      </c>
      <c r="K49" s="24"/>
      <c r="L49" s="26"/>
      <c r="M49" s="24"/>
      <c r="N49" s="26"/>
      <c r="O49" s="24"/>
      <c r="P49" s="26"/>
    </row>
    <row r="50" spans="1:16" x14ac:dyDescent="0.25">
      <c r="A50" s="36">
        <v>48</v>
      </c>
      <c r="B50" s="25" t="s">
        <v>58</v>
      </c>
      <c r="C50" s="9">
        <v>35</v>
      </c>
      <c r="D50" s="9">
        <v>66</v>
      </c>
      <c r="E50" s="41" t="s">
        <v>176</v>
      </c>
      <c r="F50" s="26">
        <v>48</v>
      </c>
      <c r="K50" s="24"/>
      <c r="L50" s="26"/>
      <c r="M50" s="24"/>
      <c r="N50" s="26"/>
      <c r="O50" s="24"/>
      <c r="P50" s="26"/>
    </row>
    <row r="51" spans="1:16" x14ac:dyDescent="0.25">
      <c r="A51" s="36">
        <v>49</v>
      </c>
      <c r="B51" s="25" t="s">
        <v>59</v>
      </c>
      <c r="C51" s="9">
        <v>47</v>
      </c>
      <c r="D51" s="9">
        <v>66</v>
      </c>
      <c r="E51" s="42"/>
      <c r="K51" s="24"/>
      <c r="L51" s="26"/>
      <c r="M51" s="24"/>
      <c r="N51" s="26"/>
      <c r="O51" s="24"/>
      <c r="P51" s="26"/>
    </row>
    <row r="52" spans="1:16" ht="30" x14ac:dyDescent="0.25">
      <c r="A52" s="36">
        <v>50</v>
      </c>
      <c r="B52" s="25" t="s">
        <v>97</v>
      </c>
      <c r="C52" s="9">
        <v>47</v>
      </c>
      <c r="D52" s="9">
        <v>66</v>
      </c>
      <c r="E52" s="41" t="s">
        <v>177</v>
      </c>
      <c r="F52" s="26">
        <v>48</v>
      </c>
      <c r="I52" s="40" t="s">
        <v>178</v>
      </c>
      <c r="J52" s="26">
        <v>60</v>
      </c>
      <c r="K52" s="24" t="s">
        <v>177</v>
      </c>
      <c r="L52" s="26">
        <v>48</v>
      </c>
      <c r="M52" s="24"/>
      <c r="N52" s="26"/>
      <c r="O52" s="24"/>
      <c r="P52" s="26"/>
    </row>
    <row r="53" spans="1:16" ht="30" x14ac:dyDescent="0.25">
      <c r="A53" s="36">
        <v>51</v>
      </c>
      <c r="B53" s="25" t="s">
        <v>98</v>
      </c>
      <c r="C53" s="9">
        <v>47</v>
      </c>
      <c r="D53" s="9">
        <v>66</v>
      </c>
      <c r="E53" s="42" t="s">
        <v>179</v>
      </c>
      <c r="F53" s="26">
        <v>60</v>
      </c>
      <c r="G53" s="24" t="s">
        <v>180</v>
      </c>
      <c r="H53" s="26">
        <v>60</v>
      </c>
      <c r="K53" s="24" t="s">
        <v>242</v>
      </c>
      <c r="L53" s="26" t="s">
        <v>239</v>
      </c>
      <c r="M53" s="24"/>
      <c r="N53" s="26"/>
      <c r="O53" s="24"/>
      <c r="P53" s="26"/>
    </row>
    <row r="54" spans="1:16" ht="30" x14ac:dyDescent="0.25">
      <c r="A54" s="36">
        <v>52</v>
      </c>
      <c r="B54" s="25" t="s">
        <v>99</v>
      </c>
      <c r="C54" s="9">
        <v>47</v>
      </c>
      <c r="D54" s="9">
        <v>66</v>
      </c>
      <c r="E54" s="42"/>
      <c r="I54" s="40" t="s">
        <v>181</v>
      </c>
      <c r="J54" s="26">
        <v>60</v>
      </c>
      <c r="K54" s="24" t="s">
        <v>243</v>
      </c>
      <c r="L54" s="26">
        <v>36</v>
      </c>
      <c r="M54" s="24" t="s">
        <v>244</v>
      </c>
      <c r="N54" s="26">
        <v>48</v>
      </c>
      <c r="O54" s="24" t="s">
        <v>245</v>
      </c>
      <c r="P54" s="26" t="s">
        <v>239</v>
      </c>
    </row>
    <row r="55" spans="1:16" x14ac:dyDescent="0.25">
      <c r="A55" s="36">
        <v>53</v>
      </c>
      <c r="B55" s="25" t="s">
        <v>100</v>
      </c>
      <c r="C55" s="9">
        <v>59</v>
      </c>
      <c r="D55" s="9">
        <v>66</v>
      </c>
      <c r="E55" s="42"/>
      <c r="I55" s="24" t="s">
        <v>182</v>
      </c>
      <c r="J55" s="26">
        <v>48</v>
      </c>
      <c r="K55" s="24"/>
      <c r="L55" s="26"/>
      <c r="M55" s="24"/>
      <c r="N55" s="26"/>
      <c r="O55" s="24"/>
      <c r="P55" s="26"/>
    </row>
    <row r="56" spans="1:16" x14ac:dyDescent="0.25">
      <c r="A56" s="36">
        <v>54</v>
      </c>
      <c r="B56" s="25" t="s">
        <v>101</v>
      </c>
      <c r="C56" s="9">
        <v>59</v>
      </c>
      <c r="D56" s="9">
        <v>66</v>
      </c>
      <c r="E56" s="42"/>
      <c r="K56" s="24"/>
      <c r="L56" s="26"/>
      <c r="M56" s="24"/>
      <c r="N56" s="26"/>
      <c r="O56" s="24"/>
      <c r="P56" s="26"/>
    </row>
  </sheetData>
  <mergeCells count="8">
    <mergeCell ref="M1:N1"/>
    <mergeCell ref="O1:P1"/>
    <mergeCell ref="A1:B1"/>
    <mergeCell ref="C1:D1"/>
    <mergeCell ref="E1:F1"/>
    <mergeCell ref="G1:H1"/>
    <mergeCell ref="I1:J1"/>
    <mergeCell ref="K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56"/>
  <sheetViews>
    <sheetView workbookViewId="0">
      <pane xSplit="2" ySplit="2" topLeftCell="C3" activePane="bottomRight" state="frozen"/>
      <selection pane="topRight" activeCell="C1" sqref="C1"/>
      <selection pane="bottomLeft" activeCell="A3" sqref="A3"/>
      <selection pane="bottomRight" activeCell="G10" sqref="G10:H10"/>
    </sheetView>
  </sheetViews>
  <sheetFormatPr defaultColWidth="8.85546875" defaultRowHeight="15" x14ac:dyDescent="0.25"/>
  <cols>
    <col min="1" max="1" width="8.85546875" style="24"/>
    <col min="2" max="2" width="55.7109375" style="25" customWidth="1"/>
    <col min="3" max="4" width="9.85546875" style="9" customWidth="1"/>
    <col min="5" max="5" width="26" style="24" customWidth="1"/>
    <col min="6" max="6" width="8.85546875" style="26"/>
    <col min="7" max="7" width="26" style="24" customWidth="1"/>
    <col min="8" max="8" width="8.85546875" style="26"/>
    <col min="9" max="9" width="26" style="24" customWidth="1"/>
    <col min="10" max="10" width="8.85546875" style="26"/>
    <col min="11" max="11" width="25.85546875" customWidth="1"/>
    <col min="12" max="12" width="9.7109375" customWidth="1"/>
    <col min="13" max="13" width="25.85546875" customWidth="1"/>
    <col min="15" max="15" width="25.85546875" customWidth="1"/>
    <col min="16" max="16" width="9" customWidth="1"/>
    <col min="17" max="19" width="11.85546875" style="9" customWidth="1"/>
    <col min="20" max="23" width="8.85546875" style="9"/>
    <col min="24" max="26" width="15.85546875" style="27" customWidth="1"/>
    <col min="27" max="27" width="25.42578125" style="27" customWidth="1"/>
    <col min="28" max="16384" width="8.85546875" style="27"/>
  </cols>
  <sheetData>
    <row r="1" spans="1:27" s="20" customFormat="1" ht="15.75" thickBot="1" x14ac:dyDescent="0.3">
      <c r="A1" s="110" t="s">
        <v>60</v>
      </c>
      <c r="B1" s="111"/>
      <c r="C1" s="110" t="s">
        <v>70</v>
      </c>
      <c r="D1" s="111"/>
      <c r="E1" s="110" t="s">
        <v>63</v>
      </c>
      <c r="F1" s="111"/>
      <c r="G1" s="110" t="s">
        <v>63</v>
      </c>
      <c r="H1" s="111"/>
      <c r="I1" s="110" t="s">
        <v>63</v>
      </c>
      <c r="J1" s="111"/>
      <c r="K1" s="110" t="s">
        <v>188</v>
      </c>
      <c r="L1" s="111"/>
      <c r="M1" s="110" t="s">
        <v>188</v>
      </c>
      <c r="N1" s="111"/>
      <c r="O1" s="110" t="s">
        <v>188</v>
      </c>
      <c r="P1" s="111"/>
      <c r="R1" s="20" t="s">
        <v>32</v>
      </c>
      <c r="S1" s="20" t="s">
        <v>426</v>
      </c>
      <c r="T1" s="20" t="s">
        <v>32</v>
      </c>
      <c r="U1" s="20" t="s">
        <v>426</v>
      </c>
      <c r="V1" s="20" t="s">
        <v>32</v>
      </c>
      <c r="W1" s="20" t="s">
        <v>426</v>
      </c>
    </row>
    <row r="2" spans="1:27" s="23" customFormat="1" ht="15.75" thickBot="1" x14ac:dyDescent="0.3">
      <c r="A2" s="21" t="s">
        <v>32</v>
      </c>
      <c r="B2" s="22" t="s">
        <v>33</v>
      </c>
      <c r="C2" s="23" t="s">
        <v>71</v>
      </c>
      <c r="D2" s="23" t="s">
        <v>72</v>
      </c>
      <c r="E2" s="43" t="s">
        <v>61</v>
      </c>
      <c r="F2" s="22" t="s">
        <v>62</v>
      </c>
      <c r="G2" s="21" t="s">
        <v>61</v>
      </c>
      <c r="H2" s="22" t="s">
        <v>62</v>
      </c>
      <c r="I2" s="21" t="s">
        <v>64</v>
      </c>
      <c r="J2" s="22" t="s">
        <v>62</v>
      </c>
      <c r="K2" s="21" t="s">
        <v>246</v>
      </c>
      <c r="L2" s="22" t="s">
        <v>247</v>
      </c>
      <c r="M2" s="21" t="s">
        <v>246</v>
      </c>
      <c r="N2" s="22" t="s">
        <v>247</v>
      </c>
      <c r="O2" s="21" t="s">
        <v>246</v>
      </c>
      <c r="P2" s="22" t="s">
        <v>247</v>
      </c>
    </row>
    <row r="3" spans="1:27" ht="45" x14ac:dyDescent="0.25">
      <c r="A3" s="36">
        <v>1</v>
      </c>
      <c r="B3" s="25" t="s">
        <v>74</v>
      </c>
      <c r="C3" s="9">
        <v>1</v>
      </c>
      <c r="D3" s="9">
        <v>3</v>
      </c>
      <c r="E3" s="41" t="s">
        <v>102</v>
      </c>
      <c r="F3" s="26">
        <v>4</v>
      </c>
      <c r="G3" s="24" t="s">
        <v>103</v>
      </c>
      <c r="H3" s="26">
        <v>4</v>
      </c>
      <c r="K3" s="24" t="s">
        <v>189</v>
      </c>
      <c r="L3" s="26">
        <v>2</v>
      </c>
      <c r="M3" s="24" t="s">
        <v>190</v>
      </c>
      <c r="N3" s="26">
        <v>4</v>
      </c>
      <c r="O3" s="24" t="s">
        <v>191</v>
      </c>
      <c r="P3" s="26">
        <v>4</v>
      </c>
      <c r="R3" s="9">
        <v>1</v>
      </c>
      <c r="S3" s="9">
        <v>2</v>
      </c>
      <c r="X3" s="27" t="str">
        <f t="shared" ref="X3:X11" si="0">CONCATENATE("Question #",R3," on ",S3,"-mo form")</f>
        <v>Question #1 on 2-mo form</v>
      </c>
      <c r="Y3" s="27" t="str">
        <f t="shared" ref="Y3:Y10" si="1">IF(T3="","",CONCATENATE("; #",T3," on ",U3,"-mo form"))</f>
        <v/>
      </c>
      <c r="Z3" s="27" t="str">
        <f t="shared" ref="Z3:Z10" si="2">IF(V3="","",CONCATENATE("; #",V3," on ",W3,"-mo form"))</f>
        <v/>
      </c>
      <c r="AA3" s="27" t="str">
        <f t="shared" ref="AA3:AA10" si="3">CONCATENATE(X3,Y3,Z3)</f>
        <v>Question #1 on 2-mo form</v>
      </c>
    </row>
    <row r="4" spans="1:27" ht="30" x14ac:dyDescent="0.25">
      <c r="A4" s="36">
        <v>2</v>
      </c>
      <c r="B4" s="25" t="s">
        <v>75</v>
      </c>
      <c r="C4" s="9">
        <v>1</v>
      </c>
      <c r="D4" s="9">
        <v>3</v>
      </c>
      <c r="E4" s="42" t="s">
        <v>104</v>
      </c>
      <c r="F4" s="26">
        <v>2</v>
      </c>
      <c r="G4" s="24" t="s">
        <v>105</v>
      </c>
      <c r="H4" s="26">
        <v>4</v>
      </c>
      <c r="I4" s="24" t="s">
        <v>106</v>
      </c>
      <c r="J4" s="26">
        <v>2</v>
      </c>
      <c r="K4" s="24" t="s">
        <v>192</v>
      </c>
      <c r="L4" s="26">
        <v>2</v>
      </c>
      <c r="M4" s="24" t="s">
        <v>193</v>
      </c>
      <c r="N4" s="26">
        <v>4</v>
      </c>
      <c r="O4" s="24" t="s">
        <v>194</v>
      </c>
      <c r="P4" s="26">
        <v>6</v>
      </c>
      <c r="R4" s="9">
        <v>2</v>
      </c>
      <c r="S4" s="9">
        <v>2</v>
      </c>
      <c r="X4" s="27" t="str">
        <f t="shared" si="0"/>
        <v>Question #2 on 2-mo form</v>
      </c>
      <c r="Y4" s="27" t="str">
        <f t="shared" si="1"/>
        <v/>
      </c>
      <c r="Z4" s="27" t="str">
        <f t="shared" si="2"/>
        <v/>
      </c>
      <c r="AA4" s="27" t="str">
        <f t="shared" si="3"/>
        <v>Question #2 on 2-mo form</v>
      </c>
    </row>
    <row r="5" spans="1:27" ht="45" x14ac:dyDescent="0.25">
      <c r="A5" s="36">
        <v>3</v>
      </c>
      <c r="B5" s="25" t="s">
        <v>76</v>
      </c>
      <c r="C5" s="9">
        <v>1</v>
      </c>
      <c r="D5" s="9">
        <v>3</v>
      </c>
      <c r="E5" s="41" t="s">
        <v>107</v>
      </c>
      <c r="F5" s="26">
        <v>2</v>
      </c>
      <c r="G5" s="40" t="s">
        <v>108</v>
      </c>
      <c r="H5" s="26">
        <v>4</v>
      </c>
      <c r="I5" s="40" t="s">
        <v>109</v>
      </c>
      <c r="J5" s="52">
        <v>2</v>
      </c>
      <c r="K5" s="24"/>
      <c r="L5" s="26"/>
      <c r="M5" s="24"/>
      <c r="N5" s="26"/>
      <c r="O5" s="24"/>
      <c r="P5" s="26"/>
      <c r="R5" s="9">
        <v>3</v>
      </c>
      <c r="S5" s="9">
        <v>2</v>
      </c>
      <c r="X5" s="27" t="str">
        <f t="shared" si="0"/>
        <v>Question #3 on 2-mo form</v>
      </c>
      <c r="Y5" s="27" t="str">
        <f t="shared" si="1"/>
        <v/>
      </c>
      <c r="Z5" s="27" t="str">
        <f t="shared" si="2"/>
        <v/>
      </c>
      <c r="AA5" s="27" t="str">
        <f t="shared" si="3"/>
        <v>Question #3 on 2-mo form</v>
      </c>
    </row>
    <row r="6" spans="1:27" ht="30" x14ac:dyDescent="0.25">
      <c r="A6" s="36">
        <v>4</v>
      </c>
      <c r="B6" s="25" t="s">
        <v>77</v>
      </c>
      <c r="C6" s="9">
        <v>1</v>
      </c>
      <c r="D6" s="9">
        <v>3</v>
      </c>
      <c r="E6" s="41" t="s">
        <v>110</v>
      </c>
      <c r="F6" s="26">
        <v>2</v>
      </c>
      <c r="K6" s="24"/>
      <c r="L6" s="26"/>
      <c r="M6" s="24"/>
      <c r="N6" s="26"/>
      <c r="O6" s="24"/>
      <c r="P6" s="26"/>
      <c r="R6" s="9">
        <v>4</v>
      </c>
      <c r="S6" s="9">
        <v>2</v>
      </c>
      <c r="X6" s="27" t="str">
        <f t="shared" si="0"/>
        <v>Question #4 on 2-mo form</v>
      </c>
      <c r="Y6" s="27" t="str">
        <f t="shared" si="1"/>
        <v/>
      </c>
      <c r="Z6" s="27" t="str">
        <f t="shared" si="2"/>
        <v/>
      </c>
      <c r="AA6" s="27" t="str">
        <f t="shared" si="3"/>
        <v>Question #4 on 2-mo form</v>
      </c>
    </row>
    <row r="7" spans="1:27" ht="45" x14ac:dyDescent="0.25">
      <c r="A7" s="36">
        <v>5</v>
      </c>
      <c r="B7" s="25" t="s">
        <v>78</v>
      </c>
      <c r="C7" s="9">
        <v>1</v>
      </c>
      <c r="D7" s="9">
        <v>5</v>
      </c>
      <c r="E7" s="42" t="s">
        <v>111</v>
      </c>
      <c r="F7" s="26">
        <v>2</v>
      </c>
      <c r="G7" s="40" t="s">
        <v>112</v>
      </c>
      <c r="H7" s="26">
        <v>4</v>
      </c>
      <c r="I7" s="40" t="s">
        <v>113</v>
      </c>
      <c r="J7" s="52">
        <v>4</v>
      </c>
      <c r="K7" s="24" t="s">
        <v>195</v>
      </c>
      <c r="L7" s="26">
        <v>2</v>
      </c>
      <c r="M7" s="24"/>
      <c r="N7" s="26"/>
      <c r="O7" s="24"/>
      <c r="P7" s="26"/>
      <c r="R7" s="9">
        <v>5</v>
      </c>
      <c r="S7" s="9">
        <v>2</v>
      </c>
      <c r="T7" s="9">
        <v>1</v>
      </c>
      <c r="U7" s="9">
        <v>4</v>
      </c>
      <c r="X7" s="27" t="str">
        <f t="shared" si="0"/>
        <v>Question #5 on 2-mo form</v>
      </c>
      <c r="Y7" s="27" t="str">
        <f t="shared" si="1"/>
        <v>; #1 on 4-mo form</v>
      </c>
      <c r="Z7" s="27" t="str">
        <f t="shared" si="2"/>
        <v/>
      </c>
      <c r="AA7" s="27" t="str">
        <f t="shared" si="3"/>
        <v>Question #5 on 2-mo form; #1 on 4-mo form</v>
      </c>
    </row>
    <row r="8" spans="1:27" ht="30" x14ac:dyDescent="0.25">
      <c r="A8" s="36">
        <v>6</v>
      </c>
      <c r="B8" s="25" t="s">
        <v>79</v>
      </c>
      <c r="C8" s="9">
        <v>1</v>
      </c>
      <c r="D8" s="9">
        <v>5</v>
      </c>
      <c r="E8" s="42"/>
      <c r="K8" s="24"/>
      <c r="L8" s="26"/>
      <c r="M8" s="24"/>
      <c r="N8" s="26"/>
      <c r="O8" s="24"/>
      <c r="P8" s="26"/>
      <c r="R8" s="9">
        <v>6</v>
      </c>
      <c r="S8" s="9">
        <v>2</v>
      </c>
      <c r="T8" s="9">
        <v>2</v>
      </c>
      <c r="U8" s="9">
        <v>4</v>
      </c>
      <c r="X8" s="27" t="str">
        <f t="shared" si="0"/>
        <v>Question #6 on 2-mo form</v>
      </c>
      <c r="Y8" s="27" t="str">
        <f t="shared" si="1"/>
        <v>; #2 on 4-mo form</v>
      </c>
      <c r="Z8" s="27" t="str">
        <f t="shared" si="2"/>
        <v/>
      </c>
      <c r="AA8" s="27" t="str">
        <f t="shared" si="3"/>
        <v>Question #6 on 2-mo form; #2 on 4-mo form</v>
      </c>
    </row>
    <row r="9" spans="1:27" ht="30" x14ac:dyDescent="0.25">
      <c r="A9" s="36">
        <v>7</v>
      </c>
      <c r="B9" s="25" t="s">
        <v>80</v>
      </c>
      <c r="C9" s="9">
        <v>1</v>
      </c>
      <c r="D9" s="9">
        <v>5</v>
      </c>
      <c r="E9" s="42"/>
      <c r="I9" s="40" t="s">
        <v>114</v>
      </c>
      <c r="J9" s="52">
        <v>6</v>
      </c>
      <c r="K9" s="24"/>
      <c r="L9" s="26"/>
      <c r="M9" s="24"/>
      <c r="N9" s="26"/>
      <c r="O9" s="24"/>
      <c r="P9" s="26"/>
      <c r="R9" s="9">
        <v>7</v>
      </c>
      <c r="S9" s="9">
        <v>2</v>
      </c>
      <c r="T9" s="9">
        <v>3</v>
      </c>
      <c r="U9" s="9">
        <v>4</v>
      </c>
      <c r="X9" s="27" t="str">
        <f t="shared" si="0"/>
        <v>Question #7 on 2-mo form</v>
      </c>
      <c r="Y9" s="27" t="str">
        <f t="shared" si="1"/>
        <v>; #3 on 4-mo form</v>
      </c>
      <c r="Z9" s="27" t="str">
        <f t="shared" si="2"/>
        <v/>
      </c>
      <c r="AA9" s="27" t="str">
        <f t="shared" si="3"/>
        <v>Question #7 on 2-mo form; #3 on 4-mo form</v>
      </c>
    </row>
    <row r="10" spans="1:27" ht="45" x14ac:dyDescent="0.25">
      <c r="A10" s="36">
        <v>8</v>
      </c>
      <c r="B10" s="25" t="s">
        <v>81</v>
      </c>
      <c r="C10" s="9">
        <v>1</v>
      </c>
      <c r="D10" s="9">
        <v>5</v>
      </c>
      <c r="E10" s="40" t="s">
        <v>112</v>
      </c>
      <c r="F10" s="26">
        <v>4</v>
      </c>
      <c r="G10" s="40"/>
      <c r="I10" s="24" t="s">
        <v>115</v>
      </c>
      <c r="J10" s="26">
        <v>2</v>
      </c>
      <c r="K10" s="40" t="s">
        <v>195</v>
      </c>
      <c r="L10" s="26">
        <v>2</v>
      </c>
      <c r="M10" s="24" t="s">
        <v>196</v>
      </c>
      <c r="N10" s="26">
        <v>4</v>
      </c>
      <c r="O10" s="24"/>
      <c r="P10" s="26"/>
      <c r="R10" s="9">
        <v>8</v>
      </c>
      <c r="S10" s="9">
        <v>2</v>
      </c>
      <c r="T10" s="9">
        <v>4</v>
      </c>
      <c r="U10" s="9">
        <v>4</v>
      </c>
      <c r="X10" s="27" t="str">
        <f t="shared" si="0"/>
        <v>Question #8 on 2-mo form</v>
      </c>
      <c r="Y10" s="27" t="str">
        <f t="shared" si="1"/>
        <v>; #4 on 4-mo form</v>
      </c>
      <c r="Z10" s="27" t="str">
        <f t="shared" si="2"/>
        <v/>
      </c>
      <c r="AA10" s="27" t="str">
        <f t="shared" si="3"/>
        <v>Question #8 on 2-mo form; #4 on 4-mo form</v>
      </c>
    </row>
    <row r="11" spans="1:27" ht="45" x14ac:dyDescent="0.25">
      <c r="A11" s="36">
        <v>9</v>
      </c>
      <c r="B11" s="25" t="s">
        <v>82</v>
      </c>
      <c r="C11" s="9">
        <v>1</v>
      </c>
      <c r="D11" s="9">
        <v>8</v>
      </c>
      <c r="E11" s="42" t="s">
        <v>116</v>
      </c>
      <c r="F11" s="26">
        <v>4</v>
      </c>
      <c r="G11" s="40" t="s">
        <v>117</v>
      </c>
      <c r="H11" s="26">
        <v>6</v>
      </c>
      <c r="I11" s="24" t="s">
        <v>118</v>
      </c>
      <c r="J11" s="26">
        <v>4</v>
      </c>
      <c r="K11" s="24" t="s">
        <v>197</v>
      </c>
      <c r="L11" s="26">
        <v>12</v>
      </c>
      <c r="M11" s="24"/>
      <c r="N11" s="26"/>
      <c r="O11" s="24"/>
      <c r="P11" s="26"/>
      <c r="R11" s="9">
        <v>9</v>
      </c>
      <c r="S11" s="9">
        <v>2</v>
      </c>
      <c r="T11" s="9">
        <v>5</v>
      </c>
      <c r="U11" s="9">
        <v>4</v>
      </c>
      <c r="V11" s="9">
        <v>1</v>
      </c>
      <c r="W11" s="9">
        <v>6</v>
      </c>
      <c r="X11" s="27" t="str">
        <f t="shared" si="0"/>
        <v>Question #9 on 2-mo form</v>
      </c>
      <c r="Y11" s="27" t="str">
        <f>IF(T11="","",CONCATENATE("; #",T11," on ",U11,"-mo form"))</f>
        <v>; #5 on 4-mo form</v>
      </c>
      <c r="Z11" s="27" t="str">
        <f>IF(V11="","",CONCATENATE("; #",V11," on ",W11,"-mo form"))</f>
        <v>; #1 on 6-mo form</v>
      </c>
      <c r="AA11" s="27" t="str">
        <f>CONCATENATE(X11,Y11,Z11)</f>
        <v>Question #9 on 2-mo form; #5 on 4-mo form; #1 on 6-mo form</v>
      </c>
    </row>
    <row r="12" spans="1:27" ht="45" x14ac:dyDescent="0.25">
      <c r="A12" s="36">
        <v>10</v>
      </c>
      <c r="B12" s="25" t="s">
        <v>83</v>
      </c>
      <c r="C12" s="9">
        <v>1</v>
      </c>
      <c r="D12" s="9">
        <v>8</v>
      </c>
      <c r="E12" s="41" t="s">
        <v>119</v>
      </c>
      <c r="F12" s="26">
        <v>6</v>
      </c>
      <c r="I12" s="40" t="s">
        <v>120</v>
      </c>
      <c r="J12" s="52">
        <v>9</v>
      </c>
      <c r="K12" s="24" t="s">
        <v>198</v>
      </c>
      <c r="L12" s="26">
        <v>6</v>
      </c>
      <c r="M12" s="24"/>
      <c r="N12" s="26"/>
      <c r="O12" s="24"/>
      <c r="P12" s="26"/>
      <c r="R12" s="9">
        <v>10</v>
      </c>
      <c r="S12" s="9">
        <v>2</v>
      </c>
      <c r="T12" s="9">
        <v>6</v>
      </c>
      <c r="U12" s="9">
        <v>4</v>
      </c>
      <c r="V12" s="9">
        <v>2</v>
      </c>
      <c r="W12" s="9">
        <v>6</v>
      </c>
      <c r="X12" s="27" t="str">
        <f t="shared" ref="X12:X56" si="4">CONCATENATE("Question #",R12," on ",S12,"-mo form")</f>
        <v>Question #10 on 2-mo form</v>
      </c>
      <c r="Y12" s="27" t="str">
        <f t="shared" ref="Y12:Y56" si="5">IF(T12="","",CONCATENATE("; #",T12," on ",U12,"-mo form"))</f>
        <v>; #6 on 4-mo form</v>
      </c>
      <c r="Z12" s="27" t="str">
        <f t="shared" ref="Z12:Z56" si="6">IF(V12="","",CONCATENATE("; #",V12," on ",W12,"-mo form"))</f>
        <v>; #2 on 6-mo form</v>
      </c>
      <c r="AA12" s="27" t="str">
        <f t="shared" ref="AA12:AA56" si="7">CONCATENATE(X12,Y12,Z12)</f>
        <v>Question #10 on 2-mo form; #6 on 4-mo form; #2 on 6-mo form</v>
      </c>
    </row>
    <row r="13" spans="1:27" ht="30" x14ac:dyDescent="0.25">
      <c r="A13" s="36">
        <v>11</v>
      </c>
      <c r="B13" s="25" t="s">
        <v>84</v>
      </c>
      <c r="C13" s="9">
        <v>3</v>
      </c>
      <c r="D13" s="9">
        <v>8</v>
      </c>
      <c r="E13" s="41" t="s">
        <v>121</v>
      </c>
      <c r="F13" s="26">
        <v>4</v>
      </c>
      <c r="K13" s="40" t="s">
        <v>199</v>
      </c>
      <c r="L13" s="26">
        <v>4</v>
      </c>
      <c r="M13" s="24" t="s">
        <v>84</v>
      </c>
      <c r="N13" s="26">
        <v>6</v>
      </c>
      <c r="O13" s="24"/>
      <c r="P13" s="26"/>
      <c r="Q13" s="9" t="s">
        <v>256</v>
      </c>
      <c r="R13" s="9">
        <v>7</v>
      </c>
      <c r="S13" s="9">
        <v>4</v>
      </c>
      <c r="T13" s="9">
        <v>3</v>
      </c>
      <c r="U13" s="9">
        <v>6</v>
      </c>
      <c r="X13" s="27" t="str">
        <f t="shared" si="4"/>
        <v>Question #7 on 4-mo form</v>
      </c>
      <c r="Y13" s="27" t="str">
        <f t="shared" si="5"/>
        <v>; #3 on 6-mo form</v>
      </c>
      <c r="Z13" s="27" t="str">
        <f t="shared" si="6"/>
        <v/>
      </c>
      <c r="AA13" s="27" t="str">
        <f t="shared" si="7"/>
        <v>Question #7 on 4-mo form; #3 on 6-mo form</v>
      </c>
    </row>
    <row r="14" spans="1:27" ht="30" x14ac:dyDescent="0.25">
      <c r="A14" s="36">
        <v>12</v>
      </c>
      <c r="B14" s="25" t="s">
        <v>85</v>
      </c>
      <c r="C14" s="9">
        <v>3</v>
      </c>
      <c r="D14" s="9">
        <v>8</v>
      </c>
      <c r="E14" s="41" t="s">
        <v>123</v>
      </c>
      <c r="F14" s="26">
        <v>6</v>
      </c>
      <c r="I14" s="40" t="s">
        <v>125</v>
      </c>
      <c r="J14" s="26">
        <v>9</v>
      </c>
      <c r="K14" s="24"/>
      <c r="L14" s="26"/>
      <c r="M14" s="24"/>
      <c r="N14" s="26"/>
      <c r="O14" s="24"/>
      <c r="P14" s="26"/>
      <c r="Q14" s="9" t="s">
        <v>256</v>
      </c>
      <c r="R14" s="9">
        <v>8</v>
      </c>
      <c r="S14" s="9">
        <v>4</v>
      </c>
      <c r="T14" s="9">
        <v>4</v>
      </c>
      <c r="U14" s="9">
        <v>6</v>
      </c>
      <c r="X14" s="27" t="str">
        <f t="shared" si="4"/>
        <v>Question #8 on 4-mo form</v>
      </c>
      <c r="Y14" s="27" t="str">
        <f t="shared" si="5"/>
        <v>; #4 on 6-mo form</v>
      </c>
      <c r="Z14" s="27" t="str">
        <f t="shared" si="6"/>
        <v/>
      </c>
      <c r="AA14" s="27" t="str">
        <f t="shared" si="7"/>
        <v>Question #8 on 4-mo form; #4 on 6-mo form</v>
      </c>
    </row>
    <row r="15" spans="1:27" ht="30" x14ac:dyDescent="0.25">
      <c r="A15" s="36">
        <v>13</v>
      </c>
      <c r="B15" s="25" t="s">
        <v>86</v>
      </c>
      <c r="C15" s="9">
        <v>3</v>
      </c>
      <c r="D15" s="9">
        <v>8</v>
      </c>
      <c r="E15" s="42"/>
      <c r="K15" s="40" t="s">
        <v>200</v>
      </c>
      <c r="L15" s="26">
        <v>2</v>
      </c>
      <c r="M15" s="24" t="s">
        <v>201</v>
      </c>
      <c r="N15" s="26">
        <v>9</v>
      </c>
      <c r="O15" s="24"/>
      <c r="P15" s="26"/>
      <c r="R15" s="9">
        <v>9</v>
      </c>
      <c r="S15" s="9">
        <v>4</v>
      </c>
      <c r="T15" s="9">
        <v>5</v>
      </c>
      <c r="U15" s="9">
        <v>6</v>
      </c>
      <c r="X15" s="27" t="str">
        <f t="shared" si="4"/>
        <v>Question #9 on 4-mo form</v>
      </c>
      <c r="Y15" s="27" t="str">
        <f t="shared" si="5"/>
        <v>; #5 on 6-mo form</v>
      </c>
      <c r="Z15" s="27" t="str">
        <f t="shared" si="6"/>
        <v/>
      </c>
      <c r="AA15" s="27" t="str">
        <f t="shared" si="7"/>
        <v>Question #9 on 4-mo form; #5 on 6-mo form</v>
      </c>
    </row>
    <row r="16" spans="1:27" ht="30" x14ac:dyDescent="0.25">
      <c r="A16" s="36">
        <v>14</v>
      </c>
      <c r="B16" s="25" t="s">
        <v>87</v>
      </c>
      <c r="C16" s="9">
        <v>3</v>
      </c>
      <c r="D16" s="9">
        <v>8</v>
      </c>
      <c r="E16" s="41" t="s">
        <v>126</v>
      </c>
      <c r="F16" s="26">
        <v>12</v>
      </c>
      <c r="K16" s="24" t="s">
        <v>202</v>
      </c>
      <c r="L16" s="26">
        <v>12</v>
      </c>
      <c r="M16" s="24"/>
      <c r="N16" s="26"/>
      <c r="O16" s="24"/>
      <c r="P16" s="26"/>
      <c r="Q16" s="9" t="s">
        <v>256</v>
      </c>
      <c r="R16" s="9">
        <v>10</v>
      </c>
      <c r="S16" s="9">
        <v>4</v>
      </c>
      <c r="T16" s="9">
        <v>6</v>
      </c>
      <c r="U16" s="9">
        <v>6</v>
      </c>
      <c r="X16" s="27" t="str">
        <f t="shared" si="4"/>
        <v>Question #10 on 4-mo form</v>
      </c>
      <c r="Y16" s="27" t="str">
        <f t="shared" si="5"/>
        <v>; #6 on 6-mo form</v>
      </c>
      <c r="Z16" s="27" t="str">
        <f t="shared" si="6"/>
        <v/>
      </c>
      <c r="AA16" s="27" t="str">
        <f t="shared" si="7"/>
        <v>Question #10 on 4-mo form; #6 on 6-mo form</v>
      </c>
    </row>
    <row r="17" spans="1:27" ht="30" x14ac:dyDescent="0.25">
      <c r="A17" s="36">
        <v>15</v>
      </c>
      <c r="B17" s="25" t="s">
        <v>34</v>
      </c>
      <c r="C17" s="9">
        <v>5</v>
      </c>
      <c r="D17" s="9">
        <v>11</v>
      </c>
      <c r="E17" s="42"/>
      <c r="K17" s="24"/>
      <c r="L17" s="26"/>
      <c r="M17" s="24"/>
      <c r="N17" s="26"/>
      <c r="O17" s="24"/>
      <c r="P17" s="26"/>
      <c r="R17" s="9">
        <v>7</v>
      </c>
      <c r="S17" s="9">
        <v>6</v>
      </c>
      <c r="T17" s="9">
        <v>1</v>
      </c>
      <c r="U17" s="9">
        <v>9</v>
      </c>
      <c r="X17" s="27" t="str">
        <f t="shared" si="4"/>
        <v>Question #7 on 6-mo form</v>
      </c>
      <c r="Y17" s="27" t="str">
        <f t="shared" si="5"/>
        <v>; #1 on 9-mo form</v>
      </c>
      <c r="Z17" s="27" t="str">
        <f t="shared" si="6"/>
        <v/>
      </c>
      <c r="AA17" s="27" t="str">
        <f t="shared" si="7"/>
        <v>Question #7 on 6-mo form; #1 on 9-mo form</v>
      </c>
    </row>
    <row r="18" spans="1:27" ht="30" x14ac:dyDescent="0.25">
      <c r="A18" s="36">
        <v>16</v>
      </c>
      <c r="B18" s="25" t="s">
        <v>35</v>
      </c>
      <c r="C18" s="9">
        <v>5</v>
      </c>
      <c r="D18" s="9">
        <v>11</v>
      </c>
      <c r="E18" s="41" t="s">
        <v>128</v>
      </c>
      <c r="F18" s="26">
        <v>9</v>
      </c>
      <c r="G18" s="42"/>
      <c r="I18" s="40"/>
      <c r="K18" s="24" t="s">
        <v>203</v>
      </c>
      <c r="L18" s="26">
        <v>6</v>
      </c>
      <c r="M18" s="24" t="s">
        <v>204</v>
      </c>
      <c r="N18" s="26">
        <v>9</v>
      </c>
      <c r="O18" s="24"/>
      <c r="P18" s="26"/>
      <c r="Q18" s="9" t="s">
        <v>256</v>
      </c>
      <c r="R18" s="9">
        <v>8</v>
      </c>
      <c r="S18" s="9">
        <v>6</v>
      </c>
      <c r="T18" s="9">
        <v>2</v>
      </c>
      <c r="U18" s="9">
        <v>9</v>
      </c>
      <c r="X18" s="27" t="str">
        <f t="shared" si="4"/>
        <v>Question #8 on 6-mo form</v>
      </c>
      <c r="Y18" s="27" t="str">
        <f t="shared" si="5"/>
        <v>; #2 on 9-mo form</v>
      </c>
      <c r="Z18" s="27" t="str">
        <f t="shared" si="6"/>
        <v/>
      </c>
      <c r="AA18" s="27" t="str">
        <f t="shared" si="7"/>
        <v>Question #8 on 6-mo form; #2 on 9-mo form</v>
      </c>
    </row>
    <row r="19" spans="1:27" ht="45" x14ac:dyDescent="0.25">
      <c r="A19" s="36">
        <v>17</v>
      </c>
      <c r="B19" s="25" t="s">
        <v>36</v>
      </c>
      <c r="C19" s="9">
        <v>5</v>
      </c>
      <c r="D19" s="9">
        <v>14</v>
      </c>
      <c r="E19" s="42" t="s">
        <v>131</v>
      </c>
      <c r="F19" s="26">
        <v>6</v>
      </c>
      <c r="I19" s="24" t="s">
        <v>132</v>
      </c>
      <c r="J19" s="26">
        <v>6</v>
      </c>
      <c r="K19" s="24" t="s">
        <v>205</v>
      </c>
      <c r="L19" s="26">
        <v>6</v>
      </c>
      <c r="M19" s="24"/>
      <c r="N19" s="26"/>
      <c r="O19" s="24"/>
      <c r="P19" s="26"/>
      <c r="Q19" s="9" t="s">
        <v>256</v>
      </c>
      <c r="R19" s="9">
        <v>9</v>
      </c>
      <c r="S19" s="9">
        <v>6</v>
      </c>
      <c r="T19" s="9">
        <v>3</v>
      </c>
      <c r="U19" s="9">
        <v>9</v>
      </c>
      <c r="V19" s="9">
        <v>1</v>
      </c>
      <c r="W19" s="9">
        <v>12</v>
      </c>
      <c r="X19" s="27" t="str">
        <f t="shared" si="4"/>
        <v>Question #9 on 6-mo form</v>
      </c>
      <c r="Y19" s="27" t="str">
        <f t="shared" si="5"/>
        <v>; #3 on 9-mo form</v>
      </c>
      <c r="Z19" s="27" t="str">
        <f t="shared" si="6"/>
        <v>; #1 on 12-mo form</v>
      </c>
      <c r="AA19" s="27" t="str">
        <f t="shared" si="7"/>
        <v>Question #9 on 6-mo form; #3 on 9-mo form; #1 on 12-mo form</v>
      </c>
    </row>
    <row r="20" spans="1:27" ht="45" x14ac:dyDescent="0.25">
      <c r="A20" s="36">
        <v>18</v>
      </c>
      <c r="B20" s="25" t="s">
        <v>37</v>
      </c>
      <c r="C20" s="9">
        <v>5</v>
      </c>
      <c r="D20" s="9">
        <v>14</v>
      </c>
      <c r="E20" s="41" t="s">
        <v>133</v>
      </c>
      <c r="F20" s="26">
        <v>9</v>
      </c>
      <c r="K20" s="24" t="s">
        <v>206</v>
      </c>
      <c r="L20" s="26">
        <v>12</v>
      </c>
      <c r="M20" s="24"/>
      <c r="N20" s="26"/>
      <c r="O20" s="24"/>
      <c r="P20" s="26"/>
      <c r="Q20" s="9" t="s">
        <v>256</v>
      </c>
      <c r="R20" s="9">
        <v>10</v>
      </c>
      <c r="S20" s="9">
        <v>6</v>
      </c>
      <c r="T20" s="9">
        <v>4</v>
      </c>
      <c r="U20" s="9">
        <v>9</v>
      </c>
      <c r="V20" s="9">
        <v>2</v>
      </c>
      <c r="W20" s="9">
        <v>12</v>
      </c>
      <c r="X20" s="27" t="str">
        <f t="shared" si="4"/>
        <v>Question #10 on 6-mo form</v>
      </c>
      <c r="Y20" s="27" t="str">
        <f t="shared" si="5"/>
        <v>; #4 on 9-mo form</v>
      </c>
      <c r="Z20" s="27" t="str">
        <f t="shared" si="6"/>
        <v>; #2 on 12-mo form</v>
      </c>
      <c r="AA20" s="27" t="str">
        <f t="shared" si="7"/>
        <v>Question #10 on 6-mo form; #4 on 9-mo form; #2 on 12-mo form</v>
      </c>
    </row>
    <row r="21" spans="1:27" ht="45" x14ac:dyDescent="0.25">
      <c r="A21" s="36">
        <v>19</v>
      </c>
      <c r="B21" s="25" t="s">
        <v>38</v>
      </c>
      <c r="C21" s="9">
        <v>9</v>
      </c>
      <c r="D21" s="9">
        <v>14</v>
      </c>
      <c r="E21" s="41" t="s">
        <v>135</v>
      </c>
      <c r="F21" s="26">
        <v>9</v>
      </c>
      <c r="G21" s="24" t="s">
        <v>136</v>
      </c>
      <c r="H21" s="26">
        <v>12</v>
      </c>
      <c r="I21" s="40" t="s">
        <v>137</v>
      </c>
      <c r="J21" s="26">
        <v>9</v>
      </c>
      <c r="K21" s="24" t="s">
        <v>135</v>
      </c>
      <c r="L21" s="26" t="s">
        <v>207</v>
      </c>
      <c r="M21" s="24"/>
      <c r="N21" s="26"/>
      <c r="O21" s="24"/>
      <c r="P21" s="26"/>
      <c r="R21" s="9">
        <v>5</v>
      </c>
      <c r="S21" s="9">
        <v>9</v>
      </c>
      <c r="T21" s="9">
        <v>3</v>
      </c>
      <c r="U21" s="9">
        <v>12</v>
      </c>
      <c r="X21" s="27" t="str">
        <f t="shared" si="4"/>
        <v>Question #5 on 9-mo form</v>
      </c>
      <c r="Y21" s="27" t="str">
        <f t="shared" si="5"/>
        <v>; #3 on 12-mo form</v>
      </c>
      <c r="Z21" s="27" t="str">
        <f t="shared" si="6"/>
        <v/>
      </c>
      <c r="AA21" s="27" t="str">
        <f t="shared" si="7"/>
        <v>Question #5 on 9-mo form; #3 on 12-mo form</v>
      </c>
    </row>
    <row r="22" spans="1:27" ht="45" x14ac:dyDescent="0.25">
      <c r="A22" s="36">
        <v>20</v>
      </c>
      <c r="B22" s="25" t="s">
        <v>39</v>
      </c>
      <c r="C22" s="9">
        <v>9</v>
      </c>
      <c r="D22" s="9">
        <v>17</v>
      </c>
      <c r="E22" s="41" t="s">
        <v>66</v>
      </c>
      <c r="F22" s="26">
        <v>12</v>
      </c>
      <c r="I22" s="40" t="s">
        <v>65</v>
      </c>
      <c r="J22" s="26">
        <v>12</v>
      </c>
      <c r="K22" s="24" t="s">
        <v>208</v>
      </c>
      <c r="L22" s="26">
        <v>12</v>
      </c>
      <c r="M22" s="24" t="s">
        <v>209</v>
      </c>
      <c r="N22" s="26">
        <v>15</v>
      </c>
      <c r="O22" s="24"/>
      <c r="P22" s="26"/>
      <c r="R22" s="9">
        <v>6</v>
      </c>
      <c r="S22" s="9">
        <v>9</v>
      </c>
      <c r="T22" s="9">
        <v>4</v>
      </c>
      <c r="U22" s="9">
        <v>12</v>
      </c>
      <c r="V22" s="9">
        <v>1</v>
      </c>
      <c r="W22" s="9">
        <v>15</v>
      </c>
      <c r="X22" s="27" t="str">
        <f t="shared" si="4"/>
        <v>Question #6 on 9-mo form</v>
      </c>
      <c r="Y22" s="27" t="str">
        <f t="shared" si="5"/>
        <v>; #4 on 12-mo form</v>
      </c>
      <c r="Z22" s="27" t="str">
        <f t="shared" si="6"/>
        <v>; #1 on 15-mo form</v>
      </c>
      <c r="AA22" s="27" t="str">
        <f t="shared" si="7"/>
        <v>Question #6 on 9-mo form; #4 on 12-mo form; #1 on 15-mo form</v>
      </c>
    </row>
    <row r="23" spans="1:27" ht="45" x14ac:dyDescent="0.25">
      <c r="A23" s="36">
        <v>21</v>
      </c>
      <c r="B23" s="25" t="s">
        <v>88</v>
      </c>
      <c r="C23" s="9">
        <v>9</v>
      </c>
      <c r="D23" s="9">
        <v>17</v>
      </c>
      <c r="E23" s="42"/>
      <c r="K23" s="24"/>
      <c r="L23" s="26"/>
      <c r="M23" s="24"/>
      <c r="N23" s="26"/>
      <c r="O23" s="24"/>
      <c r="P23" s="26"/>
      <c r="R23" s="9">
        <v>7</v>
      </c>
      <c r="S23" s="9">
        <v>9</v>
      </c>
      <c r="T23" s="9">
        <v>5</v>
      </c>
      <c r="U23" s="9">
        <v>12</v>
      </c>
      <c r="V23" s="9">
        <v>2</v>
      </c>
      <c r="W23" s="9">
        <v>15</v>
      </c>
      <c r="X23" s="27" t="str">
        <f t="shared" si="4"/>
        <v>Question #7 on 9-mo form</v>
      </c>
      <c r="Y23" s="27" t="str">
        <f t="shared" si="5"/>
        <v>; #5 on 12-mo form</v>
      </c>
      <c r="Z23" s="27" t="str">
        <f t="shared" si="6"/>
        <v>; #2 on 15-mo form</v>
      </c>
      <c r="AA23" s="27" t="str">
        <f t="shared" si="7"/>
        <v>Question #7 on 9-mo form; #5 on 12-mo form; #2 on 15-mo form</v>
      </c>
    </row>
    <row r="24" spans="1:27" ht="45" x14ac:dyDescent="0.25">
      <c r="A24" s="36">
        <v>22</v>
      </c>
      <c r="B24" s="25" t="s">
        <v>40</v>
      </c>
      <c r="C24" s="9">
        <v>9</v>
      </c>
      <c r="D24" s="9">
        <v>17</v>
      </c>
      <c r="E24" s="41" t="s">
        <v>138</v>
      </c>
      <c r="F24" s="26">
        <v>4</v>
      </c>
      <c r="G24" s="40" t="s">
        <v>139</v>
      </c>
      <c r="H24" s="26">
        <v>9</v>
      </c>
      <c r="I24" s="40" t="s">
        <v>140</v>
      </c>
      <c r="J24" s="26">
        <v>12</v>
      </c>
      <c r="K24" s="24" t="s">
        <v>210</v>
      </c>
      <c r="L24" s="26">
        <v>9</v>
      </c>
      <c r="M24" s="24" t="s">
        <v>211</v>
      </c>
      <c r="N24" s="26">
        <v>12</v>
      </c>
      <c r="O24" s="24" t="s">
        <v>212</v>
      </c>
      <c r="P24" s="26">
        <v>15</v>
      </c>
      <c r="R24" s="9">
        <v>8</v>
      </c>
      <c r="S24" s="9">
        <v>9</v>
      </c>
      <c r="T24" s="9">
        <v>6</v>
      </c>
      <c r="U24" s="9">
        <v>12</v>
      </c>
      <c r="V24" s="9">
        <v>3</v>
      </c>
      <c r="W24" s="9">
        <v>15</v>
      </c>
      <c r="X24" s="27" t="str">
        <f t="shared" si="4"/>
        <v>Question #8 on 9-mo form</v>
      </c>
      <c r="Y24" s="27" t="str">
        <f t="shared" si="5"/>
        <v>; #6 on 12-mo form</v>
      </c>
      <c r="Z24" s="27" t="str">
        <f t="shared" si="6"/>
        <v>; #3 on 15-mo form</v>
      </c>
      <c r="AA24" s="27" t="str">
        <f t="shared" si="7"/>
        <v>Question #8 on 9-mo form; #6 on 12-mo form; #3 on 15-mo form</v>
      </c>
    </row>
    <row r="25" spans="1:27" ht="45" x14ac:dyDescent="0.25">
      <c r="A25" s="36">
        <v>23</v>
      </c>
      <c r="B25" s="25" t="s">
        <v>41</v>
      </c>
      <c r="C25" s="9">
        <v>9</v>
      </c>
      <c r="D25" s="9">
        <v>17</v>
      </c>
      <c r="E25" s="41" t="s">
        <v>141</v>
      </c>
      <c r="F25" s="26">
        <v>18</v>
      </c>
      <c r="I25" s="40" t="s">
        <v>142</v>
      </c>
      <c r="J25" s="26">
        <v>18</v>
      </c>
      <c r="K25" s="24" t="s">
        <v>213</v>
      </c>
      <c r="L25" s="26">
        <v>15</v>
      </c>
      <c r="M25" s="24"/>
      <c r="N25" s="26"/>
      <c r="O25" s="24"/>
      <c r="P25" s="26"/>
      <c r="Q25" s="9" t="s">
        <v>256</v>
      </c>
      <c r="R25" s="9">
        <v>9</v>
      </c>
      <c r="S25" s="9">
        <v>9</v>
      </c>
      <c r="T25" s="9">
        <v>7</v>
      </c>
      <c r="U25" s="9">
        <v>12</v>
      </c>
      <c r="V25" s="9">
        <v>4</v>
      </c>
      <c r="W25" s="9">
        <v>15</v>
      </c>
      <c r="X25" s="27" t="str">
        <f t="shared" si="4"/>
        <v>Question #9 on 9-mo form</v>
      </c>
      <c r="Y25" s="27" t="str">
        <f t="shared" si="5"/>
        <v>; #7 on 12-mo form</v>
      </c>
      <c r="Z25" s="27" t="str">
        <f t="shared" si="6"/>
        <v>; #4 on 15-mo form</v>
      </c>
      <c r="AA25" s="27" t="str">
        <f t="shared" si="7"/>
        <v>Question #9 on 9-mo form; #7 on 12-mo form; #4 on 15-mo form</v>
      </c>
    </row>
    <row r="26" spans="1:27" ht="45.75" thickBot="1" x14ac:dyDescent="0.3">
      <c r="A26" s="36">
        <v>24</v>
      </c>
      <c r="B26" s="25" t="s">
        <v>42</v>
      </c>
      <c r="C26" s="9">
        <v>9</v>
      </c>
      <c r="D26" s="9">
        <v>17</v>
      </c>
      <c r="E26" s="44" t="s">
        <v>143</v>
      </c>
      <c r="F26" s="26">
        <v>12</v>
      </c>
      <c r="G26" s="40" t="s">
        <v>144</v>
      </c>
      <c r="H26" s="26">
        <v>24</v>
      </c>
      <c r="I26" s="40" t="s">
        <v>145</v>
      </c>
      <c r="J26" s="26">
        <v>24</v>
      </c>
      <c r="K26" s="24" t="s">
        <v>214</v>
      </c>
      <c r="L26" s="26">
        <v>12</v>
      </c>
      <c r="M26" s="24" t="s">
        <v>215</v>
      </c>
      <c r="N26" s="26">
        <v>15</v>
      </c>
      <c r="O26" s="24" t="s">
        <v>216</v>
      </c>
      <c r="P26" s="26">
        <v>24</v>
      </c>
      <c r="R26" s="9">
        <v>10</v>
      </c>
      <c r="S26" s="9">
        <v>9</v>
      </c>
      <c r="T26" s="9">
        <v>8</v>
      </c>
      <c r="U26" s="9">
        <v>12</v>
      </c>
      <c r="V26" s="9">
        <v>5</v>
      </c>
      <c r="W26" s="9">
        <v>15</v>
      </c>
      <c r="X26" s="27" t="str">
        <f t="shared" si="4"/>
        <v>Question #10 on 9-mo form</v>
      </c>
      <c r="Y26" s="27" t="str">
        <f t="shared" si="5"/>
        <v>; #8 on 12-mo form</v>
      </c>
      <c r="Z26" s="27" t="str">
        <f t="shared" si="6"/>
        <v>; #5 on 15-mo form</v>
      </c>
      <c r="AA26" s="27" t="str">
        <f t="shared" si="7"/>
        <v>Question #10 on 9-mo form; #8 on 12-mo form; #5 on 15-mo form</v>
      </c>
    </row>
    <row r="27" spans="1:27" ht="45" x14ac:dyDescent="0.25">
      <c r="A27" s="48">
        <v>25</v>
      </c>
      <c r="B27" s="49" t="s">
        <v>43</v>
      </c>
      <c r="C27" s="9">
        <v>12</v>
      </c>
      <c r="D27" s="9">
        <v>23</v>
      </c>
      <c r="E27" s="45" t="s">
        <v>146</v>
      </c>
      <c r="F27" s="26">
        <v>18</v>
      </c>
      <c r="G27" s="40" t="s">
        <v>147</v>
      </c>
      <c r="H27" s="26">
        <v>24</v>
      </c>
      <c r="K27" s="40" t="s">
        <v>43</v>
      </c>
      <c r="L27" s="26">
        <v>18</v>
      </c>
      <c r="M27" s="24"/>
      <c r="N27" s="26"/>
      <c r="O27" s="24"/>
      <c r="P27" s="26"/>
      <c r="Q27" s="9" t="s">
        <v>256</v>
      </c>
      <c r="R27" s="9">
        <v>9</v>
      </c>
      <c r="S27" s="9">
        <v>12</v>
      </c>
      <c r="T27" s="9">
        <v>6</v>
      </c>
      <c r="U27" s="9">
        <v>15</v>
      </c>
      <c r="V27" s="9">
        <v>1</v>
      </c>
      <c r="W27" s="9">
        <v>18</v>
      </c>
      <c r="X27" s="27" t="str">
        <f t="shared" si="4"/>
        <v>Question #9 on 12-mo form</v>
      </c>
      <c r="Y27" s="27" t="str">
        <f t="shared" si="5"/>
        <v>; #6 on 15-mo form</v>
      </c>
      <c r="Z27" s="27" t="str">
        <f t="shared" si="6"/>
        <v>; #1 on 18-mo form</v>
      </c>
      <c r="AA27" s="27" t="str">
        <f t="shared" si="7"/>
        <v>Question #9 on 12-mo form; #6 on 15-mo form; #1 on 18-mo form</v>
      </c>
    </row>
    <row r="28" spans="1:27" ht="45.75" thickBot="1" x14ac:dyDescent="0.3">
      <c r="A28" s="50">
        <v>26</v>
      </c>
      <c r="B28" s="51" t="s">
        <v>89</v>
      </c>
      <c r="C28" s="9">
        <v>12</v>
      </c>
      <c r="D28" s="9">
        <v>23</v>
      </c>
      <c r="E28" s="46" t="s">
        <v>146</v>
      </c>
      <c r="F28" s="26">
        <v>18</v>
      </c>
      <c r="G28" s="40" t="s">
        <v>148</v>
      </c>
      <c r="H28" s="26">
        <v>24</v>
      </c>
      <c r="I28" s="40"/>
      <c r="K28" s="40" t="s">
        <v>217</v>
      </c>
      <c r="L28" s="26">
        <v>18</v>
      </c>
      <c r="M28" s="24" t="s">
        <v>218</v>
      </c>
      <c r="N28" s="26">
        <v>24</v>
      </c>
      <c r="O28" s="24" t="s">
        <v>219</v>
      </c>
      <c r="P28" s="26">
        <v>48</v>
      </c>
      <c r="Q28" s="9" t="s">
        <v>256</v>
      </c>
      <c r="R28" s="9">
        <v>10</v>
      </c>
      <c r="S28" s="9">
        <v>12</v>
      </c>
      <c r="T28" s="9">
        <v>7</v>
      </c>
      <c r="U28" s="9">
        <v>15</v>
      </c>
      <c r="V28" s="9">
        <v>2</v>
      </c>
      <c r="W28" s="9">
        <v>18</v>
      </c>
      <c r="X28" s="27" t="str">
        <f t="shared" si="4"/>
        <v>Question #10 on 12-mo form</v>
      </c>
      <c r="Y28" s="27" t="str">
        <f t="shared" si="5"/>
        <v>; #7 on 15-mo form</v>
      </c>
      <c r="Z28" s="27" t="str">
        <f t="shared" si="6"/>
        <v>; #2 on 18-mo form</v>
      </c>
      <c r="AA28" s="27" t="str">
        <f t="shared" si="7"/>
        <v>Question #10 on 12-mo form; #7 on 15-mo form; #2 on 18-mo form</v>
      </c>
    </row>
    <row r="29" spans="1:27" ht="30" x14ac:dyDescent="0.25">
      <c r="A29" s="36">
        <v>27</v>
      </c>
      <c r="B29" s="25" t="s">
        <v>44</v>
      </c>
      <c r="C29" s="9">
        <v>14</v>
      </c>
      <c r="D29" s="9">
        <v>23</v>
      </c>
      <c r="E29" s="47" t="s">
        <v>44</v>
      </c>
      <c r="F29" s="26">
        <v>24</v>
      </c>
      <c r="K29" s="24" t="s">
        <v>44</v>
      </c>
      <c r="L29" s="26">
        <v>24</v>
      </c>
      <c r="M29" s="24"/>
      <c r="N29" s="26"/>
      <c r="O29" s="24"/>
      <c r="P29" s="26"/>
      <c r="Q29" s="9" t="s">
        <v>256</v>
      </c>
      <c r="R29" s="9">
        <v>8</v>
      </c>
      <c r="S29" s="9">
        <v>15</v>
      </c>
      <c r="T29" s="9">
        <v>3</v>
      </c>
      <c r="U29" s="9">
        <v>18</v>
      </c>
      <c r="X29" s="27" t="str">
        <f t="shared" si="4"/>
        <v>Question #8 on 15-mo form</v>
      </c>
      <c r="Y29" s="27" t="str">
        <f t="shared" si="5"/>
        <v>; #3 on 18-mo form</v>
      </c>
      <c r="Z29" s="27" t="str">
        <f t="shared" si="6"/>
        <v/>
      </c>
      <c r="AA29" s="27" t="str">
        <f t="shared" si="7"/>
        <v>Question #8 on 15-mo form; #3 on 18-mo form</v>
      </c>
    </row>
    <row r="30" spans="1:27" ht="45" x14ac:dyDescent="0.25">
      <c r="A30" s="36">
        <v>28</v>
      </c>
      <c r="B30" s="25" t="s">
        <v>45</v>
      </c>
      <c r="C30" s="9">
        <v>14</v>
      </c>
      <c r="D30" s="9">
        <v>23</v>
      </c>
      <c r="E30" s="42" t="s">
        <v>150</v>
      </c>
      <c r="F30" s="26">
        <v>18</v>
      </c>
      <c r="I30" s="40" t="s">
        <v>151</v>
      </c>
      <c r="J30" s="26">
        <v>18</v>
      </c>
      <c r="K30" s="24" t="s">
        <v>220</v>
      </c>
      <c r="L30" s="26">
        <v>24</v>
      </c>
      <c r="M30" s="24" t="s">
        <v>221</v>
      </c>
      <c r="N30" s="26">
        <v>24</v>
      </c>
      <c r="O30" s="24"/>
      <c r="P30" s="26"/>
      <c r="R30" s="9">
        <v>9</v>
      </c>
      <c r="S30" s="9">
        <v>15</v>
      </c>
      <c r="T30" s="9">
        <v>4</v>
      </c>
      <c r="U30" s="9">
        <v>18</v>
      </c>
      <c r="X30" s="27" t="str">
        <f t="shared" si="4"/>
        <v>Question #9 on 15-mo form</v>
      </c>
      <c r="Y30" s="27" t="str">
        <f t="shared" si="5"/>
        <v>; #4 on 18-mo form</v>
      </c>
      <c r="Z30" s="27" t="str">
        <f t="shared" si="6"/>
        <v/>
      </c>
      <c r="AA30" s="27" t="str">
        <f t="shared" si="7"/>
        <v>Question #9 on 15-mo form; #4 on 18-mo form</v>
      </c>
    </row>
    <row r="31" spans="1:27" ht="45" x14ac:dyDescent="0.25">
      <c r="A31" s="36">
        <v>29</v>
      </c>
      <c r="B31" s="25" t="s">
        <v>46</v>
      </c>
      <c r="C31" s="9">
        <v>14</v>
      </c>
      <c r="D31" s="9">
        <v>29</v>
      </c>
      <c r="E31" s="42" t="s">
        <v>150</v>
      </c>
      <c r="F31" s="26">
        <v>18</v>
      </c>
      <c r="G31" s="40" t="s">
        <v>152</v>
      </c>
      <c r="H31" s="26">
        <v>18</v>
      </c>
      <c r="K31" s="24" t="s">
        <v>222</v>
      </c>
      <c r="L31" s="26">
        <v>18</v>
      </c>
      <c r="M31" s="24" t="s">
        <v>223</v>
      </c>
      <c r="N31" s="26">
        <v>30</v>
      </c>
      <c r="O31" s="24"/>
      <c r="P31" s="26"/>
      <c r="R31" s="9">
        <v>10</v>
      </c>
      <c r="S31" s="9">
        <v>15</v>
      </c>
      <c r="T31" s="9">
        <v>5</v>
      </c>
      <c r="U31" s="9">
        <v>18</v>
      </c>
      <c r="V31" s="9">
        <v>1</v>
      </c>
      <c r="W31" s="9">
        <v>24</v>
      </c>
      <c r="X31" s="27" t="str">
        <f t="shared" si="4"/>
        <v>Question #10 on 15-mo form</v>
      </c>
      <c r="Y31" s="27" t="str">
        <f t="shared" si="5"/>
        <v>; #5 on 18-mo form</v>
      </c>
      <c r="Z31" s="27" t="str">
        <f t="shared" si="6"/>
        <v>; #1 on 24-mo form</v>
      </c>
      <c r="AA31" s="27" t="str">
        <f t="shared" si="7"/>
        <v>Question #10 on 15-mo form; #5 on 18-mo form; #1 on 24-mo form</v>
      </c>
    </row>
    <row r="32" spans="1:27" ht="30" x14ac:dyDescent="0.25">
      <c r="A32" s="36">
        <v>30</v>
      </c>
      <c r="B32" s="25" t="s">
        <v>47</v>
      </c>
      <c r="C32" s="9">
        <v>17</v>
      </c>
      <c r="D32" s="9">
        <v>29</v>
      </c>
      <c r="E32" s="41" t="s">
        <v>153</v>
      </c>
      <c r="F32" s="26">
        <v>36</v>
      </c>
      <c r="K32" s="24" t="s">
        <v>224</v>
      </c>
      <c r="L32" s="26">
        <v>60</v>
      </c>
      <c r="M32" s="24"/>
      <c r="N32" s="26"/>
      <c r="O32" s="24"/>
      <c r="P32" s="26"/>
      <c r="Q32" s="9" t="s">
        <v>256</v>
      </c>
      <c r="R32" s="9">
        <v>6</v>
      </c>
      <c r="S32" s="9">
        <v>18</v>
      </c>
      <c r="T32" s="9">
        <v>2</v>
      </c>
      <c r="U32" s="9">
        <v>24</v>
      </c>
      <c r="X32" s="27" t="str">
        <f t="shared" si="4"/>
        <v>Question #6 on 18-mo form</v>
      </c>
      <c r="Y32" s="27" t="str">
        <f t="shared" si="5"/>
        <v>; #2 on 24-mo form</v>
      </c>
      <c r="Z32" s="27" t="str">
        <f t="shared" si="6"/>
        <v/>
      </c>
      <c r="AA32" s="27" t="str">
        <f t="shared" si="7"/>
        <v>Question #6 on 18-mo form; #2 on 24-mo form</v>
      </c>
    </row>
    <row r="33" spans="1:27" ht="30" x14ac:dyDescent="0.25">
      <c r="A33" s="36">
        <v>31</v>
      </c>
      <c r="B33" s="25" t="s">
        <v>48</v>
      </c>
      <c r="C33" s="9">
        <v>17</v>
      </c>
      <c r="D33" s="9">
        <v>29</v>
      </c>
      <c r="E33" s="41" t="s">
        <v>154</v>
      </c>
      <c r="F33" s="26">
        <v>36</v>
      </c>
      <c r="K33" s="24"/>
      <c r="L33" s="26"/>
      <c r="M33" s="24"/>
      <c r="N33" s="26"/>
      <c r="O33" s="24"/>
      <c r="P33" s="26"/>
      <c r="R33" s="9">
        <v>7</v>
      </c>
      <c r="S33" s="9">
        <v>18</v>
      </c>
      <c r="T33" s="9">
        <v>3</v>
      </c>
      <c r="U33" s="9">
        <v>24</v>
      </c>
      <c r="X33" s="27" t="str">
        <f t="shared" si="4"/>
        <v>Question #7 on 18-mo form</v>
      </c>
      <c r="Y33" s="27" t="str">
        <f t="shared" si="5"/>
        <v>; #3 on 24-mo form</v>
      </c>
      <c r="Z33" s="27" t="str">
        <f t="shared" si="6"/>
        <v/>
      </c>
      <c r="AA33" s="27" t="str">
        <f t="shared" si="7"/>
        <v>Question #7 on 18-mo form; #3 on 24-mo form</v>
      </c>
    </row>
    <row r="34" spans="1:27" ht="30" x14ac:dyDescent="0.25">
      <c r="A34" s="36">
        <v>32</v>
      </c>
      <c r="B34" s="25" t="s">
        <v>90</v>
      </c>
      <c r="C34" s="9">
        <v>17</v>
      </c>
      <c r="D34" s="9">
        <v>29</v>
      </c>
      <c r="E34" s="42"/>
      <c r="I34" s="40" t="s">
        <v>155</v>
      </c>
      <c r="J34" s="26">
        <v>48</v>
      </c>
      <c r="K34" s="24" t="s">
        <v>225</v>
      </c>
      <c r="L34" s="26">
        <v>24</v>
      </c>
      <c r="M34" s="24" t="s">
        <v>226</v>
      </c>
      <c r="N34" s="26">
        <v>30</v>
      </c>
      <c r="O34" s="24"/>
      <c r="P34" s="26"/>
      <c r="Q34" s="9" t="s">
        <v>256</v>
      </c>
      <c r="R34" s="9">
        <v>8</v>
      </c>
      <c r="S34" s="9">
        <v>18</v>
      </c>
      <c r="T34" s="9">
        <v>4</v>
      </c>
      <c r="U34" s="9">
        <v>24</v>
      </c>
      <c r="X34" s="27" t="str">
        <f t="shared" si="4"/>
        <v>Question #8 on 18-mo form</v>
      </c>
      <c r="Y34" s="27" t="str">
        <f t="shared" si="5"/>
        <v>; #4 on 24-mo form</v>
      </c>
      <c r="Z34" s="27" t="str">
        <f t="shared" si="6"/>
        <v/>
      </c>
      <c r="AA34" s="27" t="str">
        <f t="shared" si="7"/>
        <v>Question #8 on 18-mo form; #4 on 24-mo form</v>
      </c>
    </row>
    <row r="35" spans="1:27" ht="45" x14ac:dyDescent="0.25">
      <c r="A35" s="36">
        <v>33</v>
      </c>
      <c r="B35" s="25" t="s">
        <v>49</v>
      </c>
      <c r="C35" s="9">
        <v>17</v>
      </c>
      <c r="D35" s="9">
        <v>29</v>
      </c>
      <c r="E35" s="41" t="s">
        <v>156</v>
      </c>
      <c r="F35" s="26">
        <v>24</v>
      </c>
      <c r="I35" s="40" t="s">
        <v>157</v>
      </c>
      <c r="J35" s="26">
        <v>24</v>
      </c>
      <c r="K35" s="24" t="s">
        <v>227</v>
      </c>
      <c r="L35" s="26">
        <v>24</v>
      </c>
      <c r="M35" s="24" t="s">
        <v>228</v>
      </c>
      <c r="N35" s="26">
        <v>30</v>
      </c>
      <c r="O35" s="24"/>
      <c r="P35" s="26"/>
      <c r="R35" s="9">
        <v>9</v>
      </c>
      <c r="S35" s="9">
        <v>18</v>
      </c>
      <c r="T35" s="9">
        <v>5</v>
      </c>
      <c r="U35" s="9">
        <v>24</v>
      </c>
      <c r="X35" s="27" t="str">
        <f t="shared" si="4"/>
        <v>Question #9 on 18-mo form</v>
      </c>
      <c r="Y35" s="27" t="str">
        <f t="shared" si="5"/>
        <v>; #5 on 24-mo form</v>
      </c>
      <c r="Z35" s="27" t="str">
        <f t="shared" si="6"/>
        <v/>
      </c>
      <c r="AA35" s="27" t="str">
        <f t="shared" si="7"/>
        <v>Question #9 on 18-mo form; #5 on 24-mo form</v>
      </c>
    </row>
    <row r="36" spans="1:27" ht="30" x14ac:dyDescent="0.25">
      <c r="A36" s="36">
        <v>34</v>
      </c>
      <c r="B36" s="25" t="s">
        <v>50</v>
      </c>
      <c r="C36" s="9">
        <v>17</v>
      </c>
      <c r="D36" s="9">
        <v>29</v>
      </c>
      <c r="E36" s="42"/>
      <c r="K36" s="24"/>
      <c r="L36" s="26"/>
      <c r="M36" s="24"/>
      <c r="N36" s="26"/>
      <c r="O36" s="24"/>
      <c r="P36" s="26"/>
      <c r="R36" s="9">
        <v>10</v>
      </c>
      <c r="S36" s="9">
        <v>18</v>
      </c>
      <c r="T36" s="9">
        <v>6</v>
      </c>
      <c r="U36" s="9">
        <v>24</v>
      </c>
      <c r="X36" s="27" t="str">
        <f t="shared" si="4"/>
        <v>Question #10 on 18-mo form</v>
      </c>
      <c r="Y36" s="27" t="str">
        <f t="shared" si="5"/>
        <v>; #6 on 24-mo form</v>
      </c>
      <c r="Z36" s="27" t="str">
        <f t="shared" si="6"/>
        <v/>
      </c>
      <c r="AA36" s="27" t="str">
        <f t="shared" si="7"/>
        <v>Question #10 on 18-mo form; #6 on 24-mo form</v>
      </c>
    </row>
    <row r="37" spans="1:27" ht="30" x14ac:dyDescent="0.25">
      <c r="A37" s="36">
        <v>35</v>
      </c>
      <c r="B37" s="25" t="s">
        <v>51</v>
      </c>
      <c r="C37" s="9">
        <v>23</v>
      </c>
      <c r="D37" s="9">
        <v>35</v>
      </c>
      <c r="E37" s="42" t="s">
        <v>158</v>
      </c>
      <c r="F37" s="26">
        <v>24</v>
      </c>
      <c r="G37" s="40" t="s">
        <v>159</v>
      </c>
      <c r="H37" s="26">
        <v>48</v>
      </c>
      <c r="K37" s="24" t="s">
        <v>229</v>
      </c>
      <c r="L37" s="26" t="s">
        <v>230</v>
      </c>
      <c r="M37" s="24"/>
      <c r="N37" s="26"/>
      <c r="O37" s="24"/>
      <c r="P37" s="26"/>
      <c r="R37" s="9">
        <v>7</v>
      </c>
      <c r="S37" s="9">
        <v>24</v>
      </c>
      <c r="T37" s="9">
        <v>1</v>
      </c>
      <c r="U37" s="9">
        <v>30</v>
      </c>
      <c r="X37" s="27" t="str">
        <f t="shared" si="4"/>
        <v>Question #7 on 24-mo form</v>
      </c>
      <c r="Y37" s="27" t="str">
        <f t="shared" si="5"/>
        <v>; #1 on 30-mo form</v>
      </c>
      <c r="Z37" s="27" t="str">
        <f t="shared" si="6"/>
        <v/>
      </c>
      <c r="AA37" s="27" t="str">
        <f t="shared" si="7"/>
        <v>Question #7 on 24-mo form; #1 on 30-mo form</v>
      </c>
    </row>
    <row r="38" spans="1:27" ht="30" x14ac:dyDescent="0.25">
      <c r="A38" s="36">
        <v>36</v>
      </c>
      <c r="B38" s="25" t="s">
        <v>52</v>
      </c>
      <c r="C38" s="9">
        <v>23</v>
      </c>
      <c r="D38" s="9">
        <v>35</v>
      </c>
      <c r="E38" s="42" t="s">
        <v>160</v>
      </c>
      <c r="F38" s="26">
        <v>18</v>
      </c>
      <c r="K38" s="24"/>
      <c r="L38" s="26"/>
      <c r="M38" s="24"/>
      <c r="N38" s="26"/>
      <c r="O38" s="24"/>
      <c r="P38" s="26"/>
      <c r="R38" s="9">
        <v>8</v>
      </c>
      <c r="S38" s="9">
        <v>24</v>
      </c>
      <c r="T38" s="9">
        <v>2</v>
      </c>
      <c r="U38" s="9">
        <v>30</v>
      </c>
      <c r="X38" s="27" t="str">
        <f t="shared" si="4"/>
        <v>Question #8 on 24-mo form</v>
      </c>
      <c r="Y38" s="27" t="str">
        <f t="shared" si="5"/>
        <v>; #2 on 30-mo form</v>
      </c>
      <c r="Z38" s="27" t="str">
        <f t="shared" si="6"/>
        <v/>
      </c>
      <c r="AA38" s="27" t="str">
        <f t="shared" si="7"/>
        <v>Question #8 on 24-mo form; #2 on 30-mo form</v>
      </c>
    </row>
    <row r="39" spans="1:27" ht="30" x14ac:dyDescent="0.25">
      <c r="A39" s="36">
        <v>37</v>
      </c>
      <c r="B39" s="25" t="s">
        <v>53</v>
      </c>
      <c r="C39" s="9">
        <v>23</v>
      </c>
      <c r="D39" s="9">
        <v>35</v>
      </c>
      <c r="E39" s="41" t="s">
        <v>161</v>
      </c>
      <c r="F39" s="26">
        <v>36</v>
      </c>
      <c r="G39" s="40" t="s">
        <v>162</v>
      </c>
      <c r="H39" s="26">
        <v>48</v>
      </c>
      <c r="I39" s="40" t="s">
        <v>163</v>
      </c>
      <c r="J39" s="26">
        <v>60</v>
      </c>
      <c r="K39" s="24" t="s">
        <v>231</v>
      </c>
      <c r="L39" s="26">
        <v>48</v>
      </c>
      <c r="M39" s="24"/>
      <c r="N39" s="26"/>
      <c r="O39" s="24"/>
      <c r="P39" s="26"/>
      <c r="R39" s="9">
        <v>9</v>
      </c>
      <c r="S39" s="9">
        <v>24</v>
      </c>
      <c r="T39" s="9">
        <v>3</v>
      </c>
      <c r="U39" s="9">
        <v>30</v>
      </c>
      <c r="X39" s="27" t="str">
        <f t="shared" si="4"/>
        <v>Question #9 on 24-mo form</v>
      </c>
      <c r="Y39" s="27" t="str">
        <f t="shared" si="5"/>
        <v>; #3 on 30-mo form</v>
      </c>
      <c r="Z39" s="27" t="str">
        <f t="shared" si="6"/>
        <v/>
      </c>
      <c r="AA39" s="27" t="str">
        <f t="shared" si="7"/>
        <v>Question #9 on 24-mo form; #3 on 30-mo form</v>
      </c>
    </row>
    <row r="40" spans="1:27" ht="30" x14ac:dyDescent="0.25">
      <c r="A40" s="36">
        <v>38</v>
      </c>
      <c r="B40" s="25" t="s">
        <v>54</v>
      </c>
      <c r="C40" s="9">
        <v>23</v>
      </c>
      <c r="D40" s="9">
        <v>35</v>
      </c>
      <c r="E40" s="41" t="s">
        <v>164</v>
      </c>
      <c r="F40" s="26">
        <v>24</v>
      </c>
      <c r="G40" s="24" t="s">
        <v>165</v>
      </c>
      <c r="H40" s="26">
        <v>18</v>
      </c>
      <c r="K40" s="24" t="s">
        <v>232</v>
      </c>
      <c r="L40" s="26">
        <v>15</v>
      </c>
      <c r="M40" s="24" t="s">
        <v>233</v>
      </c>
      <c r="N40" s="26">
        <v>48</v>
      </c>
      <c r="O40" s="24"/>
      <c r="P40" s="26"/>
      <c r="Q40" s="9" t="s">
        <v>256</v>
      </c>
      <c r="R40" s="9">
        <v>10</v>
      </c>
      <c r="S40" s="9">
        <v>24</v>
      </c>
      <c r="T40" s="9">
        <v>4</v>
      </c>
      <c r="U40" s="9">
        <v>30</v>
      </c>
      <c r="X40" s="27" t="str">
        <f t="shared" si="4"/>
        <v>Question #10 on 24-mo form</v>
      </c>
      <c r="Y40" s="27" t="str">
        <f t="shared" si="5"/>
        <v>; #4 on 30-mo form</v>
      </c>
      <c r="Z40" s="27" t="str">
        <f t="shared" si="6"/>
        <v/>
      </c>
      <c r="AA40" s="27" t="str">
        <f t="shared" si="7"/>
        <v>Question #10 on 24-mo form; #4 on 30-mo form</v>
      </c>
    </row>
    <row r="41" spans="1:27" ht="45" x14ac:dyDescent="0.25">
      <c r="A41" s="36">
        <v>39</v>
      </c>
      <c r="B41" s="25" t="s">
        <v>91</v>
      </c>
      <c r="C41" s="9">
        <v>29</v>
      </c>
      <c r="D41" s="9">
        <v>47</v>
      </c>
      <c r="E41" s="41" t="s">
        <v>166</v>
      </c>
      <c r="F41" s="26">
        <v>36</v>
      </c>
      <c r="I41" s="40" t="s">
        <v>167</v>
      </c>
      <c r="J41" s="26">
        <v>48</v>
      </c>
      <c r="K41" s="24" t="s">
        <v>234</v>
      </c>
      <c r="L41" s="26">
        <v>30</v>
      </c>
      <c r="M41" s="24" t="s">
        <v>235</v>
      </c>
      <c r="N41" s="26">
        <v>36</v>
      </c>
      <c r="O41" s="24" t="s">
        <v>236</v>
      </c>
      <c r="P41" s="26">
        <v>48</v>
      </c>
      <c r="R41" s="9">
        <v>5</v>
      </c>
      <c r="S41" s="9">
        <v>30</v>
      </c>
      <c r="T41" s="9">
        <v>1</v>
      </c>
      <c r="U41" s="9">
        <v>36</v>
      </c>
      <c r="X41" s="27" t="str">
        <f t="shared" si="4"/>
        <v>Question #5 on 30-mo form</v>
      </c>
      <c r="Y41" s="27" t="str">
        <f t="shared" si="5"/>
        <v>; #1 on 36-mo form</v>
      </c>
      <c r="Z41" s="27" t="str">
        <f t="shared" si="6"/>
        <v/>
      </c>
      <c r="AA41" s="27" t="str">
        <f t="shared" si="7"/>
        <v>Question #5 on 30-mo form; #1 on 36-mo form</v>
      </c>
    </row>
    <row r="42" spans="1:27" ht="30" x14ac:dyDescent="0.25">
      <c r="A42" s="36">
        <v>40</v>
      </c>
      <c r="B42" s="25" t="s">
        <v>55</v>
      </c>
      <c r="C42" s="9">
        <v>29</v>
      </c>
      <c r="D42" s="9">
        <v>47</v>
      </c>
      <c r="E42" s="42"/>
      <c r="K42" s="24"/>
      <c r="L42" s="26"/>
      <c r="M42" s="24"/>
      <c r="N42" s="26"/>
      <c r="O42" s="24"/>
      <c r="P42" s="26"/>
      <c r="R42" s="9">
        <v>6</v>
      </c>
      <c r="S42" s="9">
        <v>30</v>
      </c>
      <c r="T42" s="9">
        <v>2</v>
      </c>
      <c r="U42" s="9">
        <v>36</v>
      </c>
      <c r="X42" s="27" t="str">
        <f t="shared" si="4"/>
        <v>Question #6 on 30-mo form</v>
      </c>
      <c r="Y42" s="27" t="str">
        <f t="shared" si="5"/>
        <v>; #2 on 36-mo form</v>
      </c>
      <c r="Z42" s="27" t="str">
        <f t="shared" si="6"/>
        <v/>
      </c>
      <c r="AA42" s="27" t="str">
        <f t="shared" si="7"/>
        <v>Question #6 on 30-mo form; #2 on 36-mo form</v>
      </c>
    </row>
    <row r="43" spans="1:27" ht="30" x14ac:dyDescent="0.25">
      <c r="A43" s="36">
        <v>41</v>
      </c>
      <c r="B43" s="25" t="s">
        <v>92</v>
      </c>
      <c r="C43" s="9">
        <v>29</v>
      </c>
      <c r="D43" s="9">
        <v>47</v>
      </c>
      <c r="E43" s="42"/>
      <c r="K43" s="24"/>
      <c r="L43" s="26"/>
      <c r="M43" s="24"/>
      <c r="N43" s="26"/>
      <c r="O43" s="24"/>
      <c r="P43" s="26"/>
      <c r="R43" s="9">
        <v>7</v>
      </c>
      <c r="S43" s="9">
        <v>30</v>
      </c>
      <c r="T43" s="9">
        <v>3</v>
      </c>
      <c r="U43" s="9">
        <v>36</v>
      </c>
      <c r="X43" s="27" t="str">
        <f t="shared" si="4"/>
        <v>Question #7 on 30-mo form</v>
      </c>
      <c r="Y43" s="27" t="str">
        <f t="shared" si="5"/>
        <v>; #3 on 36-mo form</v>
      </c>
      <c r="Z43" s="27" t="str">
        <f t="shared" si="6"/>
        <v/>
      </c>
      <c r="AA43" s="27" t="str">
        <f t="shared" si="7"/>
        <v>Question #7 on 30-mo form; #3 on 36-mo form</v>
      </c>
    </row>
    <row r="44" spans="1:27" ht="30" x14ac:dyDescent="0.25">
      <c r="A44" s="36">
        <v>42</v>
      </c>
      <c r="B44" s="25" t="s">
        <v>93</v>
      </c>
      <c r="C44" s="9">
        <v>29</v>
      </c>
      <c r="D44" s="9">
        <v>47</v>
      </c>
      <c r="E44" s="42"/>
      <c r="K44" s="24"/>
      <c r="L44" s="26"/>
      <c r="M44" s="24"/>
      <c r="N44" s="26"/>
      <c r="O44" s="24"/>
      <c r="P44" s="26"/>
      <c r="R44" s="9">
        <v>8</v>
      </c>
      <c r="S44" s="9">
        <v>30</v>
      </c>
      <c r="T44" s="9">
        <v>4</v>
      </c>
      <c r="U44" s="9">
        <v>36</v>
      </c>
      <c r="X44" s="27" t="str">
        <f t="shared" si="4"/>
        <v>Question #8 on 30-mo form</v>
      </c>
      <c r="Y44" s="27" t="str">
        <f t="shared" si="5"/>
        <v>; #4 on 36-mo form</v>
      </c>
      <c r="Z44" s="27" t="str">
        <f t="shared" si="6"/>
        <v/>
      </c>
      <c r="AA44" s="27" t="str">
        <f t="shared" si="7"/>
        <v>Question #8 on 30-mo form; #4 on 36-mo form</v>
      </c>
    </row>
    <row r="45" spans="1:27" ht="45" x14ac:dyDescent="0.25">
      <c r="A45" s="36">
        <v>43</v>
      </c>
      <c r="B45" s="25" t="s">
        <v>94</v>
      </c>
      <c r="C45" s="9">
        <v>29</v>
      </c>
      <c r="D45" s="9">
        <v>59</v>
      </c>
      <c r="E45" s="42" t="s">
        <v>168</v>
      </c>
      <c r="F45" s="26">
        <v>48</v>
      </c>
      <c r="I45" s="24" t="s">
        <v>169</v>
      </c>
      <c r="J45" s="26">
        <v>48</v>
      </c>
      <c r="K45" s="24"/>
      <c r="L45" s="26"/>
      <c r="M45" s="24"/>
      <c r="N45" s="26"/>
      <c r="O45" s="24"/>
      <c r="P45" s="26"/>
      <c r="R45" s="9">
        <v>9</v>
      </c>
      <c r="S45" s="9">
        <v>30</v>
      </c>
      <c r="T45" s="9">
        <v>5</v>
      </c>
      <c r="U45" s="9">
        <v>36</v>
      </c>
      <c r="V45" s="9">
        <v>1</v>
      </c>
      <c r="W45" s="9">
        <v>48</v>
      </c>
      <c r="X45" s="27" t="str">
        <f t="shared" si="4"/>
        <v>Question #9 on 30-mo form</v>
      </c>
      <c r="Y45" s="27" t="str">
        <f t="shared" si="5"/>
        <v>; #5 on 36-mo form</v>
      </c>
      <c r="Z45" s="27" t="str">
        <f t="shared" si="6"/>
        <v>; #1 on 48-mo form</v>
      </c>
      <c r="AA45" s="27" t="str">
        <f t="shared" si="7"/>
        <v>Question #9 on 30-mo form; #5 on 36-mo form; #1 on 48-mo form</v>
      </c>
    </row>
    <row r="46" spans="1:27" ht="45" x14ac:dyDescent="0.25">
      <c r="A46" s="36">
        <v>44</v>
      </c>
      <c r="B46" s="25" t="s">
        <v>95</v>
      </c>
      <c r="C46" s="9">
        <v>29</v>
      </c>
      <c r="D46" s="9">
        <v>59</v>
      </c>
      <c r="E46" s="42"/>
      <c r="K46" s="24"/>
      <c r="L46" s="26"/>
      <c r="M46" s="24"/>
      <c r="N46" s="26"/>
      <c r="O46" s="24"/>
      <c r="P46" s="26"/>
      <c r="R46" s="9">
        <v>10</v>
      </c>
      <c r="S46" s="9">
        <v>30</v>
      </c>
      <c r="T46" s="9">
        <v>6</v>
      </c>
      <c r="U46" s="9">
        <v>36</v>
      </c>
      <c r="V46" s="9">
        <v>2</v>
      </c>
      <c r="W46" s="9">
        <v>48</v>
      </c>
      <c r="X46" s="27" t="str">
        <f t="shared" si="4"/>
        <v>Question #10 on 30-mo form</v>
      </c>
      <c r="Y46" s="27" t="str">
        <f t="shared" si="5"/>
        <v>; #6 on 36-mo form</v>
      </c>
      <c r="Z46" s="27" t="str">
        <f t="shared" si="6"/>
        <v>; #2 on 48-mo form</v>
      </c>
      <c r="AA46" s="27" t="str">
        <f t="shared" si="7"/>
        <v>Question #10 on 30-mo form; #6 on 36-mo form; #2 on 48-mo form</v>
      </c>
    </row>
    <row r="47" spans="1:27" ht="45" x14ac:dyDescent="0.25">
      <c r="A47" s="36">
        <v>45</v>
      </c>
      <c r="B47" s="25" t="s">
        <v>56</v>
      </c>
      <c r="C47" s="9">
        <v>35</v>
      </c>
      <c r="D47" s="9">
        <v>66</v>
      </c>
      <c r="E47" s="41" t="s">
        <v>170</v>
      </c>
      <c r="F47" s="26">
        <v>48</v>
      </c>
      <c r="I47" s="40" t="s">
        <v>171</v>
      </c>
      <c r="J47" s="26">
        <v>48</v>
      </c>
      <c r="K47" s="24" t="s">
        <v>237</v>
      </c>
      <c r="L47" s="26">
        <v>18</v>
      </c>
      <c r="M47" s="24" t="s">
        <v>238</v>
      </c>
      <c r="N47" s="26" t="s">
        <v>239</v>
      </c>
      <c r="O47" s="24"/>
      <c r="P47" s="26"/>
      <c r="R47" s="9">
        <v>7</v>
      </c>
      <c r="S47" s="9">
        <v>36</v>
      </c>
      <c r="T47" s="9">
        <v>3</v>
      </c>
      <c r="U47" s="9">
        <v>48</v>
      </c>
      <c r="V47" s="9">
        <v>1</v>
      </c>
      <c r="W47" s="9">
        <v>60</v>
      </c>
      <c r="X47" s="27" t="str">
        <f t="shared" si="4"/>
        <v>Question #7 on 36-mo form</v>
      </c>
      <c r="Y47" s="27" t="str">
        <f t="shared" si="5"/>
        <v>; #3 on 48-mo form</v>
      </c>
      <c r="Z47" s="27" t="str">
        <f t="shared" si="6"/>
        <v>; #1 on 60-mo form</v>
      </c>
      <c r="AA47" s="27" t="str">
        <f t="shared" si="7"/>
        <v>Question #7 on 36-mo form; #3 on 48-mo form; #1 on 60-mo form</v>
      </c>
    </row>
    <row r="48" spans="1:27" ht="45" x14ac:dyDescent="0.25">
      <c r="A48" s="36">
        <v>46</v>
      </c>
      <c r="B48" s="25" t="s">
        <v>57</v>
      </c>
      <c r="C48" s="9">
        <v>35</v>
      </c>
      <c r="D48" s="9">
        <v>66</v>
      </c>
      <c r="E48" s="41" t="s">
        <v>172</v>
      </c>
      <c r="F48" s="26">
        <v>36</v>
      </c>
      <c r="K48" s="24" t="s">
        <v>240</v>
      </c>
      <c r="L48" s="26">
        <v>36</v>
      </c>
      <c r="M48" s="24" t="s">
        <v>233</v>
      </c>
      <c r="N48" s="26">
        <v>48</v>
      </c>
      <c r="O48" s="24" t="s">
        <v>241</v>
      </c>
      <c r="P48" s="26" t="s">
        <v>239</v>
      </c>
      <c r="Q48" s="9" t="s">
        <v>256</v>
      </c>
      <c r="R48" s="9">
        <v>8</v>
      </c>
      <c r="S48" s="9">
        <v>36</v>
      </c>
      <c r="T48" s="9">
        <v>4</v>
      </c>
      <c r="U48" s="9">
        <v>48</v>
      </c>
      <c r="V48" s="9">
        <v>2</v>
      </c>
      <c r="W48" s="9">
        <v>60</v>
      </c>
      <c r="X48" s="27" t="str">
        <f t="shared" si="4"/>
        <v>Question #8 on 36-mo form</v>
      </c>
      <c r="Y48" s="27" t="str">
        <f t="shared" si="5"/>
        <v>; #4 on 48-mo form</v>
      </c>
      <c r="Z48" s="27" t="str">
        <f t="shared" si="6"/>
        <v>; #2 on 60-mo form</v>
      </c>
      <c r="AA48" s="27" t="str">
        <f t="shared" si="7"/>
        <v>Question #8 on 36-mo form; #4 on 48-mo form; #2 on 60-mo form</v>
      </c>
    </row>
    <row r="49" spans="1:27" ht="45" x14ac:dyDescent="0.25">
      <c r="A49" s="36">
        <v>47</v>
      </c>
      <c r="B49" s="25" t="s">
        <v>96</v>
      </c>
      <c r="C49" s="9">
        <v>35</v>
      </c>
      <c r="D49" s="9">
        <v>66</v>
      </c>
      <c r="E49" s="42" t="s">
        <v>174</v>
      </c>
      <c r="F49" s="26">
        <v>48</v>
      </c>
      <c r="I49" s="53" t="s">
        <v>175</v>
      </c>
      <c r="J49" s="26">
        <v>60</v>
      </c>
      <c r="K49" s="24"/>
      <c r="L49" s="26"/>
      <c r="M49" s="24"/>
      <c r="N49" s="26"/>
      <c r="O49" s="24"/>
      <c r="P49" s="26"/>
      <c r="R49" s="9">
        <v>9</v>
      </c>
      <c r="S49" s="9">
        <v>36</v>
      </c>
      <c r="T49" s="9">
        <v>5</v>
      </c>
      <c r="U49" s="9">
        <v>48</v>
      </c>
      <c r="V49" s="9">
        <v>3</v>
      </c>
      <c r="W49" s="9">
        <v>60</v>
      </c>
      <c r="X49" s="27" t="str">
        <f t="shared" si="4"/>
        <v>Question #9 on 36-mo form</v>
      </c>
      <c r="Y49" s="27" t="str">
        <f t="shared" si="5"/>
        <v>; #5 on 48-mo form</v>
      </c>
      <c r="Z49" s="27" t="str">
        <f t="shared" si="6"/>
        <v>; #3 on 60-mo form</v>
      </c>
      <c r="AA49" s="27" t="str">
        <f t="shared" si="7"/>
        <v>Question #9 on 36-mo form; #5 on 48-mo form; #3 on 60-mo form</v>
      </c>
    </row>
    <row r="50" spans="1:27" ht="45" x14ac:dyDescent="0.25">
      <c r="A50" s="36">
        <v>48</v>
      </c>
      <c r="B50" s="25" t="s">
        <v>58</v>
      </c>
      <c r="C50" s="9">
        <v>35</v>
      </c>
      <c r="D50" s="9">
        <v>66</v>
      </c>
      <c r="E50" s="41" t="s">
        <v>176</v>
      </c>
      <c r="F50" s="26">
        <v>48</v>
      </c>
      <c r="K50" s="24"/>
      <c r="L50" s="26"/>
      <c r="M50" s="24"/>
      <c r="N50" s="26"/>
      <c r="O50" s="24"/>
      <c r="P50" s="26"/>
      <c r="R50" s="9">
        <v>10</v>
      </c>
      <c r="S50" s="9">
        <v>36</v>
      </c>
      <c r="T50" s="9">
        <v>6</v>
      </c>
      <c r="U50" s="9">
        <v>48</v>
      </c>
      <c r="V50" s="9">
        <v>4</v>
      </c>
      <c r="W50" s="9">
        <v>60</v>
      </c>
      <c r="X50" s="27" t="str">
        <f t="shared" si="4"/>
        <v>Question #10 on 36-mo form</v>
      </c>
      <c r="Y50" s="27" t="str">
        <f t="shared" si="5"/>
        <v>; #6 on 48-mo form</v>
      </c>
      <c r="Z50" s="27" t="str">
        <f t="shared" si="6"/>
        <v>; #4 on 60-mo form</v>
      </c>
      <c r="AA50" s="27" t="str">
        <f t="shared" si="7"/>
        <v>Question #10 on 36-mo form; #6 on 48-mo form; #4 on 60-mo form</v>
      </c>
    </row>
    <row r="51" spans="1:27" ht="30" x14ac:dyDescent="0.25">
      <c r="A51" s="36">
        <v>49</v>
      </c>
      <c r="B51" s="25" t="s">
        <v>59</v>
      </c>
      <c r="C51" s="9">
        <v>47</v>
      </c>
      <c r="D51" s="9">
        <v>66</v>
      </c>
      <c r="E51" s="42"/>
      <c r="K51" s="24"/>
      <c r="L51" s="26"/>
      <c r="M51" s="24"/>
      <c r="N51" s="26"/>
      <c r="O51" s="24"/>
      <c r="P51" s="26"/>
      <c r="R51" s="9">
        <v>7</v>
      </c>
      <c r="S51" s="9">
        <v>48</v>
      </c>
      <c r="T51" s="9">
        <v>5</v>
      </c>
      <c r="U51" s="9">
        <v>60</v>
      </c>
      <c r="X51" s="27" t="str">
        <f t="shared" si="4"/>
        <v>Question #7 on 48-mo form</v>
      </c>
      <c r="Y51" s="27" t="str">
        <f t="shared" si="5"/>
        <v>; #5 on 60-mo form</v>
      </c>
      <c r="Z51" s="27" t="str">
        <f t="shared" si="6"/>
        <v/>
      </c>
      <c r="AA51" s="27" t="str">
        <f t="shared" si="7"/>
        <v>Question #7 on 48-mo form; #5 on 60-mo form</v>
      </c>
    </row>
    <row r="52" spans="1:27" ht="30" x14ac:dyDescent="0.25">
      <c r="A52" s="36">
        <v>50</v>
      </c>
      <c r="B52" s="25" t="s">
        <v>97</v>
      </c>
      <c r="C52" s="9">
        <v>47</v>
      </c>
      <c r="D52" s="9">
        <v>66</v>
      </c>
      <c r="E52" s="41" t="s">
        <v>177</v>
      </c>
      <c r="F52" s="26">
        <v>48</v>
      </c>
      <c r="I52" s="40" t="s">
        <v>178</v>
      </c>
      <c r="J52" s="26">
        <v>60</v>
      </c>
      <c r="K52" s="24" t="s">
        <v>177</v>
      </c>
      <c r="L52" s="26">
        <v>48</v>
      </c>
      <c r="M52" s="24"/>
      <c r="N52" s="26"/>
      <c r="O52" s="24"/>
      <c r="P52" s="26"/>
      <c r="R52" s="9">
        <v>8</v>
      </c>
      <c r="S52" s="9">
        <v>48</v>
      </c>
      <c r="T52" s="9">
        <v>6</v>
      </c>
      <c r="U52" s="9">
        <v>60</v>
      </c>
      <c r="X52" s="27" t="str">
        <f t="shared" si="4"/>
        <v>Question #8 on 48-mo form</v>
      </c>
      <c r="Y52" s="27" t="str">
        <f t="shared" si="5"/>
        <v>; #6 on 60-mo form</v>
      </c>
      <c r="Z52" s="27" t="str">
        <f t="shared" si="6"/>
        <v/>
      </c>
      <c r="AA52" s="27" t="str">
        <f t="shared" si="7"/>
        <v>Question #8 on 48-mo form; #6 on 60-mo form</v>
      </c>
    </row>
    <row r="53" spans="1:27" ht="30" x14ac:dyDescent="0.25">
      <c r="A53" s="36">
        <v>51</v>
      </c>
      <c r="B53" s="25" t="s">
        <v>98</v>
      </c>
      <c r="C53" s="9">
        <v>47</v>
      </c>
      <c r="D53" s="9">
        <v>66</v>
      </c>
      <c r="E53" s="42" t="s">
        <v>179</v>
      </c>
      <c r="F53" s="26">
        <v>60</v>
      </c>
      <c r="G53" s="24" t="s">
        <v>180</v>
      </c>
      <c r="H53" s="26">
        <v>60</v>
      </c>
      <c r="K53" s="24" t="s">
        <v>242</v>
      </c>
      <c r="L53" s="26" t="s">
        <v>239</v>
      </c>
      <c r="M53" s="24"/>
      <c r="N53" s="26"/>
      <c r="O53" s="24"/>
      <c r="P53" s="26"/>
      <c r="R53" s="9">
        <v>9</v>
      </c>
      <c r="S53" s="9">
        <v>48</v>
      </c>
      <c r="T53" s="9">
        <v>7</v>
      </c>
      <c r="U53" s="9">
        <v>60</v>
      </c>
      <c r="X53" s="27" t="str">
        <f t="shared" si="4"/>
        <v>Question #9 on 48-mo form</v>
      </c>
      <c r="Y53" s="27" t="str">
        <f t="shared" si="5"/>
        <v>; #7 on 60-mo form</v>
      </c>
      <c r="Z53" s="27" t="str">
        <f t="shared" si="6"/>
        <v/>
      </c>
      <c r="AA53" s="27" t="str">
        <f t="shared" si="7"/>
        <v>Question #9 on 48-mo form; #7 on 60-mo form</v>
      </c>
    </row>
    <row r="54" spans="1:27" ht="30" x14ac:dyDescent="0.25">
      <c r="A54" s="36">
        <v>52</v>
      </c>
      <c r="B54" s="25" t="s">
        <v>99</v>
      </c>
      <c r="C54" s="9">
        <v>47</v>
      </c>
      <c r="D54" s="9">
        <v>66</v>
      </c>
      <c r="E54" s="42"/>
      <c r="I54" s="40" t="s">
        <v>181</v>
      </c>
      <c r="J54" s="26">
        <v>60</v>
      </c>
      <c r="K54" s="24" t="s">
        <v>243</v>
      </c>
      <c r="L54" s="26">
        <v>36</v>
      </c>
      <c r="M54" s="24" t="s">
        <v>244</v>
      </c>
      <c r="N54" s="26">
        <v>48</v>
      </c>
      <c r="O54" s="24" t="s">
        <v>245</v>
      </c>
      <c r="P54" s="26" t="s">
        <v>239</v>
      </c>
      <c r="R54" s="9">
        <v>10</v>
      </c>
      <c r="S54" s="9">
        <v>48</v>
      </c>
      <c r="T54" s="9">
        <v>8</v>
      </c>
      <c r="U54" s="9">
        <v>60</v>
      </c>
      <c r="X54" s="27" t="str">
        <f t="shared" si="4"/>
        <v>Question #10 on 48-mo form</v>
      </c>
      <c r="Y54" s="27" t="str">
        <f t="shared" si="5"/>
        <v>; #8 on 60-mo form</v>
      </c>
      <c r="Z54" s="27" t="str">
        <f t="shared" si="6"/>
        <v/>
      </c>
      <c r="AA54" s="27" t="str">
        <f t="shared" si="7"/>
        <v>Question #10 on 48-mo form; #8 on 60-mo form</v>
      </c>
    </row>
    <row r="55" spans="1:27" ht="30" x14ac:dyDescent="0.25">
      <c r="A55" s="36">
        <v>53</v>
      </c>
      <c r="B55" s="25" t="s">
        <v>100</v>
      </c>
      <c r="C55" s="9">
        <v>59</v>
      </c>
      <c r="D55" s="9">
        <v>66</v>
      </c>
      <c r="E55" s="42"/>
      <c r="I55" s="24" t="s">
        <v>182</v>
      </c>
      <c r="J55" s="26">
        <v>48</v>
      </c>
      <c r="K55" s="24"/>
      <c r="L55" s="26"/>
      <c r="M55" s="24"/>
      <c r="N55" s="26"/>
      <c r="O55" s="24"/>
      <c r="P55" s="26"/>
      <c r="R55" s="9">
        <v>9</v>
      </c>
      <c r="S55" s="9">
        <v>60</v>
      </c>
      <c r="X55" s="27" t="str">
        <f t="shared" si="4"/>
        <v>Question #9 on 60-mo form</v>
      </c>
      <c r="Y55" s="27" t="str">
        <f t="shared" si="5"/>
        <v/>
      </c>
      <c r="Z55" s="27" t="str">
        <f t="shared" si="6"/>
        <v/>
      </c>
      <c r="AA55" s="27" t="str">
        <f t="shared" si="7"/>
        <v>Question #9 on 60-mo form</v>
      </c>
    </row>
    <row r="56" spans="1:27" ht="30" x14ac:dyDescent="0.25">
      <c r="A56" s="36">
        <v>54</v>
      </c>
      <c r="B56" s="25" t="s">
        <v>101</v>
      </c>
      <c r="C56" s="9">
        <v>59</v>
      </c>
      <c r="D56" s="9">
        <v>66</v>
      </c>
      <c r="E56" s="42"/>
      <c r="K56" s="24"/>
      <c r="L56" s="26"/>
      <c r="M56" s="24"/>
      <c r="N56" s="26"/>
      <c r="O56" s="24"/>
      <c r="P56" s="26"/>
      <c r="R56" s="9">
        <v>10</v>
      </c>
      <c r="S56" s="9">
        <v>60</v>
      </c>
      <c r="X56" s="27" t="str">
        <f t="shared" si="4"/>
        <v>Question #10 on 60-mo form</v>
      </c>
      <c r="Y56" s="27" t="str">
        <f t="shared" si="5"/>
        <v/>
      </c>
      <c r="Z56" s="27" t="str">
        <f t="shared" si="6"/>
        <v/>
      </c>
      <c r="AA56" s="27" t="str">
        <f t="shared" si="7"/>
        <v>Question #10 on 60-mo form</v>
      </c>
    </row>
  </sheetData>
  <mergeCells count="8">
    <mergeCell ref="K1:L1"/>
    <mergeCell ref="M1:N1"/>
    <mergeCell ref="O1:P1"/>
    <mergeCell ref="A1:B1"/>
    <mergeCell ref="E1:F1"/>
    <mergeCell ref="G1:H1"/>
    <mergeCell ref="I1:J1"/>
    <mergeCell ref="C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5"/>
  <sheetViews>
    <sheetView workbookViewId="0">
      <pane ySplit="1" topLeftCell="A39" activePane="bottomLeft" state="frozen"/>
      <selection pane="bottomLeft" activeCell="A12" sqref="A12:XFD12"/>
    </sheetView>
  </sheetViews>
  <sheetFormatPr defaultColWidth="9.140625" defaultRowHeight="15" x14ac:dyDescent="0.25"/>
  <cols>
    <col min="1" max="4" width="8.85546875" style="2" customWidth="1"/>
    <col min="5" max="5" width="9.140625" style="1"/>
    <col min="6" max="9" width="11.140625" style="1" customWidth="1"/>
    <col min="10" max="10" width="9.140625" style="1"/>
    <col min="11" max="15" width="11.140625" style="1" customWidth="1"/>
    <col min="16" max="16" width="9.140625" style="1"/>
    <col min="17" max="20" width="9.140625" style="2"/>
    <col min="21" max="16384" width="9.140625" style="1"/>
  </cols>
  <sheetData>
    <row r="1" spans="1:24" ht="15.75" thickBot="1" x14ac:dyDescent="0.3">
      <c r="B1" s="2" t="s">
        <v>10</v>
      </c>
      <c r="C1" s="2" t="s">
        <v>8</v>
      </c>
      <c r="D1" s="2" t="s">
        <v>9</v>
      </c>
      <c r="F1" s="23">
        <v>0.25</v>
      </c>
      <c r="G1" s="23">
        <v>0.5</v>
      </c>
      <c r="H1" s="23">
        <v>0.75</v>
      </c>
      <c r="I1" s="23">
        <v>0.9</v>
      </c>
      <c r="K1" s="23">
        <v>0.25</v>
      </c>
      <c r="L1" s="23">
        <v>0.5</v>
      </c>
      <c r="M1" s="23">
        <v>0.75</v>
      </c>
      <c r="N1" s="23">
        <v>0.9</v>
      </c>
      <c r="O1" s="68"/>
      <c r="Q1" s="2">
        <v>1</v>
      </c>
      <c r="R1" s="2">
        <v>2</v>
      </c>
      <c r="S1" s="2">
        <v>3</v>
      </c>
      <c r="V1" s="2">
        <v>1</v>
      </c>
      <c r="W1" s="2">
        <v>2</v>
      </c>
      <c r="X1" s="2">
        <v>3</v>
      </c>
    </row>
    <row r="2" spans="1:24" x14ac:dyDescent="0.25">
      <c r="A2" s="2">
        <v>1</v>
      </c>
      <c r="B2" s="2">
        <v>2.3210000000000002</v>
      </c>
      <c r="C2" s="2">
        <v>-0.89</v>
      </c>
      <c r="D2" s="2">
        <v>0.442</v>
      </c>
      <c r="F2" s="1">
        <f t="shared" ref="F2:I6" si="0">EXP((LN(F$1/(1-F$1))+$C2)/$B2)</f>
        <v>0.42452212148909946</v>
      </c>
      <c r="G2" s="1">
        <f t="shared" si="0"/>
        <v>0.68150246750706012</v>
      </c>
      <c r="H2" s="1">
        <f t="shared" si="0"/>
        <v>1.0940433718484968</v>
      </c>
      <c r="I2" s="1">
        <f t="shared" si="0"/>
        <v>1.7563119086919936</v>
      </c>
      <c r="K2" s="1">
        <f t="shared" ref="K2:K18" si="1">EXP((LN(K$1/(1-K$1))+$D2)/$B2)</f>
        <v>0.7535946927259044</v>
      </c>
      <c r="L2" s="1">
        <f t="shared" ref="L2:N17" si="2">EXP((LN(L$1/(1-L$1))+$D2)/$B2)</f>
        <v>1.2097759259080585</v>
      </c>
      <c r="M2" s="1">
        <f t="shared" si="2"/>
        <v>1.9421020411021153</v>
      </c>
      <c r="N2" s="1">
        <f t="shared" si="2"/>
        <v>3.1177346624929054</v>
      </c>
      <c r="P2" s="1">
        <v>1</v>
      </c>
      <c r="Q2" s="2">
        <f>F2</f>
        <v>0.42452212148909946</v>
      </c>
      <c r="R2" s="2">
        <f>H2-F2</f>
        <v>0.66952125035939725</v>
      </c>
      <c r="S2" s="2">
        <f>I2-H2</f>
        <v>0.66226853684349685</v>
      </c>
      <c r="U2" s="1">
        <v>2</v>
      </c>
      <c r="V2" s="1">
        <f>K2</f>
        <v>0.7535946927259044</v>
      </c>
      <c r="W2" s="1">
        <f>M2-K2</f>
        <v>1.188507348376211</v>
      </c>
      <c r="X2" s="1">
        <f>N2-M2</f>
        <v>1.1756326213907902</v>
      </c>
    </row>
    <row r="3" spans="1:24" x14ac:dyDescent="0.25">
      <c r="A3" s="2">
        <v>2</v>
      </c>
      <c r="B3" s="2">
        <v>5.9950000000000001</v>
      </c>
      <c r="C3" s="2">
        <v>-0.29899999999999999</v>
      </c>
      <c r="D3" s="2">
        <v>1.478</v>
      </c>
      <c r="F3" s="1">
        <f t="shared" si="0"/>
        <v>0.79205087259335394</v>
      </c>
      <c r="G3" s="1">
        <f t="shared" si="0"/>
        <v>0.95134843479200748</v>
      </c>
      <c r="H3" s="1">
        <f t="shared" si="0"/>
        <v>1.1426839811662834</v>
      </c>
      <c r="I3" s="1">
        <f t="shared" si="0"/>
        <v>1.3725010028523328</v>
      </c>
      <c r="K3" s="1">
        <f t="shared" si="1"/>
        <v>1.0653293731461839</v>
      </c>
      <c r="L3" s="1">
        <f t="shared" si="2"/>
        <v>1.2795888076761357</v>
      </c>
      <c r="M3" s="1">
        <f t="shared" si="2"/>
        <v>1.5369401783173762</v>
      </c>
      <c r="N3" s="1">
        <f t="shared" si="2"/>
        <v>1.8460501510764369</v>
      </c>
      <c r="P3" s="1">
        <v>3</v>
      </c>
      <c r="Q3" s="2">
        <f t="shared" ref="Q3:Q55" si="3">F3</f>
        <v>0.79205087259335394</v>
      </c>
      <c r="R3" s="2">
        <f t="shared" ref="R3:R55" si="4">H3-F3</f>
        <v>0.35063310857292951</v>
      </c>
      <c r="S3" s="2">
        <f t="shared" ref="S3:S55" si="5">I3-H3</f>
        <v>0.22981702168604934</v>
      </c>
      <c r="U3" s="1">
        <v>4</v>
      </c>
      <c r="V3" s="1">
        <f t="shared" ref="V3:V55" si="6">K3</f>
        <v>1.0653293731461839</v>
      </c>
      <c r="W3" s="1">
        <f t="shared" ref="W3:W55" si="7">M3-K3</f>
        <v>0.47161080517119225</v>
      </c>
      <c r="X3" s="1">
        <f t="shared" ref="X3:X55" si="8">N3-M3</f>
        <v>0.30910997275906071</v>
      </c>
    </row>
    <row r="4" spans="1:24" x14ac:dyDescent="0.25">
      <c r="A4" s="2">
        <v>3</v>
      </c>
      <c r="B4" s="2">
        <v>3.9820000000000002</v>
      </c>
      <c r="C4" s="2">
        <v>-2</v>
      </c>
      <c r="D4" s="2">
        <v>1.444</v>
      </c>
      <c r="F4" s="1">
        <f t="shared" si="0"/>
        <v>0.45925265734807907</v>
      </c>
      <c r="G4" s="1">
        <f t="shared" si="0"/>
        <v>0.60516134487098039</v>
      </c>
      <c r="H4" s="1">
        <f t="shared" si="0"/>
        <v>0.79742653083547899</v>
      </c>
      <c r="I4" s="1">
        <f t="shared" si="0"/>
        <v>1.0507760904918306</v>
      </c>
      <c r="K4" s="1">
        <f t="shared" si="1"/>
        <v>1.090610079292835</v>
      </c>
      <c r="L4" s="1">
        <f t="shared" si="2"/>
        <v>1.437106681376199</v>
      </c>
      <c r="M4" s="1">
        <f t="shared" si="2"/>
        <v>1.8936883611008457</v>
      </c>
      <c r="N4" s="1">
        <f t="shared" si="2"/>
        <v>2.4953301348058141</v>
      </c>
      <c r="P4" s="1">
        <v>5</v>
      </c>
      <c r="Q4" s="2">
        <f t="shared" si="3"/>
        <v>0.45925265734807907</v>
      </c>
      <c r="R4" s="2">
        <f t="shared" si="4"/>
        <v>0.33817387348739991</v>
      </c>
      <c r="S4" s="2">
        <f t="shared" si="5"/>
        <v>0.25334955965635164</v>
      </c>
      <c r="U4" s="1">
        <v>6</v>
      </c>
      <c r="V4" s="1">
        <f t="shared" si="6"/>
        <v>1.090610079292835</v>
      </c>
      <c r="W4" s="1">
        <f t="shared" si="7"/>
        <v>0.80307828180801066</v>
      </c>
      <c r="X4" s="1">
        <f t="shared" si="8"/>
        <v>0.60164177370496841</v>
      </c>
    </row>
    <row r="5" spans="1:24" x14ac:dyDescent="0.25">
      <c r="A5" s="2">
        <v>4</v>
      </c>
      <c r="B5" s="2">
        <v>3.3239999999999998</v>
      </c>
      <c r="C5" s="2">
        <v>-1.32</v>
      </c>
      <c r="D5" s="2">
        <v>2.0329999999999999</v>
      </c>
      <c r="F5" s="1">
        <f t="shared" si="0"/>
        <v>0.48305680407133234</v>
      </c>
      <c r="G5" s="1">
        <f t="shared" si="0"/>
        <v>0.67225878668475414</v>
      </c>
      <c r="H5" s="1">
        <f t="shared" si="0"/>
        <v>0.93556673348942532</v>
      </c>
      <c r="I5" s="1">
        <f t="shared" si="0"/>
        <v>1.3020062067593703</v>
      </c>
      <c r="K5" s="1">
        <f t="shared" si="1"/>
        <v>1.3245905633964754</v>
      </c>
      <c r="L5" s="1">
        <f t="shared" si="2"/>
        <v>1.843401516132035</v>
      </c>
      <c r="M5" s="1">
        <f t="shared" si="2"/>
        <v>2.5654185101277669</v>
      </c>
      <c r="N5" s="1">
        <f t="shared" si="2"/>
        <v>3.5702325697961377</v>
      </c>
      <c r="P5" s="1">
        <v>7</v>
      </c>
      <c r="Q5" s="2">
        <f t="shared" si="3"/>
        <v>0.48305680407133234</v>
      </c>
      <c r="R5" s="2">
        <f t="shared" si="4"/>
        <v>0.45250992941809298</v>
      </c>
      <c r="S5" s="2">
        <f t="shared" si="5"/>
        <v>0.36643947326994497</v>
      </c>
      <c r="U5" s="1">
        <v>8</v>
      </c>
      <c r="V5" s="1">
        <f t="shared" si="6"/>
        <v>1.3245905633964754</v>
      </c>
      <c r="W5" s="1">
        <f t="shared" si="7"/>
        <v>1.2408279467312915</v>
      </c>
      <c r="X5" s="1">
        <f t="shared" si="8"/>
        <v>1.0048140596683708</v>
      </c>
    </row>
    <row r="6" spans="1:24" x14ac:dyDescent="0.25">
      <c r="A6" s="2">
        <v>5</v>
      </c>
      <c r="B6" s="2">
        <v>2.8740000000000001</v>
      </c>
      <c r="C6" s="2">
        <v>-0.371</v>
      </c>
      <c r="D6" s="2">
        <v>2.4540000000000002</v>
      </c>
      <c r="F6" s="1">
        <f t="shared" si="0"/>
        <v>0.59968704490996316</v>
      </c>
      <c r="G6" s="1">
        <f t="shared" si="0"/>
        <v>0.8788962865191855</v>
      </c>
      <c r="H6" s="1">
        <f t="shared" si="0"/>
        <v>1.2881030014133306</v>
      </c>
      <c r="I6" s="1">
        <f>EXP((LN(I$1/(1-I$1))+$C6)/$B6)</f>
        <v>1.8878329191959915</v>
      </c>
      <c r="K6" s="1">
        <f t="shared" si="1"/>
        <v>1.6025614250636648</v>
      </c>
      <c r="L6" s="1">
        <f t="shared" si="2"/>
        <v>2.3487005386598248</v>
      </c>
      <c r="M6" s="1">
        <f t="shared" si="2"/>
        <v>3.4422357446185261</v>
      </c>
      <c r="N6" s="1">
        <f t="shared" si="2"/>
        <v>5.0449117401278096</v>
      </c>
      <c r="P6" s="1">
        <v>9</v>
      </c>
      <c r="Q6" s="2">
        <f t="shared" si="3"/>
        <v>0.59968704490996316</v>
      </c>
      <c r="R6" s="2">
        <f t="shared" si="4"/>
        <v>0.6884159565033674</v>
      </c>
      <c r="S6" s="2">
        <f t="shared" si="5"/>
        <v>0.59972991778266094</v>
      </c>
      <c r="U6" s="1">
        <v>10</v>
      </c>
      <c r="V6" s="1">
        <f t="shared" si="6"/>
        <v>1.6025614250636648</v>
      </c>
      <c r="W6" s="1">
        <f t="shared" si="7"/>
        <v>1.8396743195548613</v>
      </c>
      <c r="X6" s="1">
        <f t="shared" si="8"/>
        <v>1.6026759955092835</v>
      </c>
    </row>
    <row r="7" spans="1:24" x14ac:dyDescent="0.25">
      <c r="A7" s="2">
        <v>6</v>
      </c>
      <c r="B7" s="2">
        <v>2.2839999999999998</v>
      </c>
      <c r="C7" s="2">
        <v>9.9000000000000005E-2</v>
      </c>
      <c r="D7" s="2">
        <v>2.081</v>
      </c>
      <c r="F7" s="1">
        <f t="shared" ref="F7:I13" si="9">EXP((LN(F$1/(1-F$1))+$C7)/$B7)</f>
        <v>0.64554612161433489</v>
      </c>
      <c r="G7" s="1">
        <f t="shared" si="9"/>
        <v>1.0442981247033021</v>
      </c>
      <c r="H7" s="1">
        <f t="shared" si="9"/>
        <v>1.6893581058649132</v>
      </c>
      <c r="I7" s="1">
        <f t="shared" si="9"/>
        <v>2.732869802540653</v>
      </c>
      <c r="K7" s="1">
        <f t="shared" si="1"/>
        <v>1.5374377185477288</v>
      </c>
      <c r="L7" s="1">
        <f t="shared" si="2"/>
        <v>2.4871086241095992</v>
      </c>
      <c r="M7" s="1">
        <f t="shared" si="2"/>
        <v>4.023388546733063</v>
      </c>
      <c r="N7" s="1">
        <f t="shared" si="2"/>
        <v>6.5086242076692882</v>
      </c>
      <c r="P7" s="1">
        <v>11</v>
      </c>
      <c r="Q7" s="2">
        <f t="shared" si="3"/>
        <v>0.64554612161433489</v>
      </c>
      <c r="R7" s="2">
        <f t="shared" si="4"/>
        <v>1.0438119842505782</v>
      </c>
      <c r="S7" s="2">
        <f t="shared" si="5"/>
        <v>1.0435116966757398</v>
      </c>
      <c r="U7" s="1">
        <v>12</v>
      </c>
      <c r="V7" s="1">
        <f t="shared" si="6"/>
        <v>1.5374377185477288</v>
      </c>
      <c r="W7" s="1">
        <f t="shared" si="7"/>
        <v>2.4859508281853344</v>
      </c>
      <c r="X7" s="1">
        <f t="shared" si="8"/>
        <v>2.4852356609362252</v>
      </c>
    </row>
    <row r="8" spans="1:24" x14ac:dyDescent="0.25">
      <c r="A8" s="2">
        <v>7</v>
      </c>
      <c r="B8" s="2">
        <v>3.7229999999999999</v>
      </c>
      <c r="C8" s="2">
        <v>1.121</v>
      </c>
      <c r="D8" s="2">
        <v>3.4780000000000002</v>
      </c>
      <c r="F8" s="1">
        <f t="shared" si="9"/>
        <v>1.0060314689926524</v>
      </c>
      <c r="G8" s="1">
        <f t="shared" si="9"/>
        <v>1.3513461751975562</v>
      </c>
      <c r="H8" s="1">
        <f t="shared" si="9"/>
        <v>1.8151882336738325</v>
      </c>
      <c r="I8" s="1">
        <f t="shared" si="9"/>
        <v>2.4382414988418781</v>
      </c>
      <c r="K8" s="1">
        <f t="shared" si="1"/>
        <v>1.8947841846008375</v>
      </c>
      <c r="L8" s="1">
        <f t="shared" si="2"/>
        <v>2.5451583172134971</v>
      </c>
      <c r="M8" s="1">
        <f t="shared" si="2"/>
        <v>3.4187697534775894</v>
      </c>
      <c r="N8" s="1">
        <f t="shared" si="2"/>
        <v>4.5922434562300696</v>
      </c>
      <c r="P8" s="1">
        <v>13</v>
      </c>
      <c r="Q8" s="2">
        <f t="shared" si="3"/>
        <v>1.0060314689926524</v>
      </c>
      <c r="R8" s="2">
        <f t="shared" si="4"/>
        <v>0.80915676468118014</v>
      </c>
      <c r="S8" s="2">
        <f t="shared" si="5"/>
        <v>0.6230532651680456</v>
      </c>
      <c r="U8" s="1">
        <v>14</v>
      </c>
      <c r="V8" s="1">
        <f t="shared" si="6"/>
        <v>1.8947841846008375</v>
      </c>
      <c r="W8" s="1">
        <f t="shared" si="7"/>
        <v>1.5239855688767519</v>
      </c>
      <c r="X8" s="1">
        <f t="shared" si="8"/>
        <v>1.1734737027524802</v>
      </c>
    </row>
    <row r="9" spans="1:24" x14ac:dyDescent="0.25">
      <c r="A9" s="2">
        <v>8</v>
      </c>
      <c r="B9" s="2">
        <v>2.9359999999999999</v>
      </c>
      <c r="C9" s="2">
        <v>0.107</v>
      </c>
      <c r="D9" s="2">
        <v>3.0270000000000001</v>
      </c>
      <c r="F9" s="1">
        <f t="shared" si="9"/>
        <v>0.71337888433250984</v>
      </c>
      <c r="G9" s="1">
        <f t="shared" si="9"/>
        <v>1.0371163708313418</v>
      </c>
      <c r="H9" s="1">
        <f t="shared" si="9"/>
        <v>1.5077687190766715</v>
      </c>
      <c r="I9" s="1">
        <f t="shared" si="9"/>
        <v>2.1920071596245263</v>
      </c>
      <c r="K9" s="1">
        <f t="shared" si="1"/>
        <v>1.9286259446525273</v>
      </c>
      <c r="L9" s="1">
        <f t="shared" si="2"/>
        <v>2.8038530216390436</v>
      </c>
      <c r="M9" s="1">
        <f t="shared" si="2"/>
        <v>4.0762656899603131</v>
      </c>
      <c r="N9" s="1">
        <f t="shared" si="2"/>
        <v>5.926110194404723</v>
      </c>
      <c r="P9" s="1">
        <v>15</v>
      </c>
      <c r="Q9" s="2">
        <f t="shared" si="3"/>
        <v>0.71337888433250984</v>
      </c>
      <c r="R9" s="2">
        <f t="shared" si="4"/>
        <v>0.79438983474416169</v>
      </c>
      <c r="S9" s="2">
        <f t="shared" si="5"/>
        <v>0.68423844054785476</v>
      </c>
      <c r="U9" s="1">
        <v>16</v>
      </c>
      <c r="V9" s="1">
        <f t="shared" si="6"/>
        <v>1.9286259446525273</v>
      </c>
      <c r="W9" s="1">
        <f t="shared" si="7"/>
        <v>2.147639745307786</v>
      </c>
      <c r="X9" s="1">
        <f t="shared" si="8"/>
        <v>1.8498445044444098</v>
      </c>
    </row>
    <row r="10" spans="1:24" x14ac:dyDescent="0.25">
      <c r="A10" s="2">
        <v>9</v>
      </c>
      <c r="B10" s="2">
        <v>2.794</v>
      </c>
      <c r="C10" s="2">
        <v>2.1440000000000001</v>
      </c>
      <c r="D10" s="2">
        <v>3.677</v>
      </c>
      <c r="F10" s="1">
        <f t="shared" si="9"/>
        <v>1.4537617592403191</v>
      </c>
      <c r="G10" s="1">
        <f t="shared" si="9"/>
        <v>2.1540690301117755</v>
      </c>
      <c r="H10" s="1">
        <f t="shared" si="9"/>
        <v>3.1917288764779319</v>
      </c>
      <c r="I10" s="1">
        <f t="shared" si="9"/>
        <v>4.7292510493103688</v>
      </c>
      <c r="K10" s="1">
        <f t="shared" si="1"/>
        <v>2.516402362197943</v>
      </c>
      <c r="L10" s="1">
        <f t="shared" si="2"/>
        <v>3.7286057094686913</v>
      </c>
      <c r="M10" s="1">
        <f t="shared" si="2"/>
        <v>5.5247526172799466</v>
      </c>
      <c r="N10" s="1">
        <f t="shared" si="2"/>
        <v>8.1861408420390447</v>
      </c>
      <c r="P10" s="1">
        <v>17</v>
      </c>
      <c r="Q10" s="2">
        <f t="shared" si="3"/>
        <v>1.4537617592403191</v>
      </c>
      <c r="R10" s="2">
        <f t="shared" si="4"/>
        <v>1.7379671172376128</v>
      </c>
      <c r="S10" s="2">
        <f t="shared" si="5"/>
        <v>1.5375221728324369</v>
      </c>
      <c r="U10" s="1">
        <v>18</v>
      </c>
      <c r="V10" s="1">
        <f t="shared" si="6"/>
        <v>2.516402362197943</v>
      </c>
      <c r="W10" s="1">
        <f t="shared" si="7"/>
        <v>3.0083502550820036</v>
      </c>
      <c r="X10" s="1">
        <f t="shared" si="8"/>
        <v>2.6613882247590981</v>
      </c>
    </row>
    <row r="11" spans="1:24" x14ac:dyDescent="0.25">
      <c r="A11" s="2">
        <v>10</v>
      </c>
      <c r="B11" s="2">
        <v>2.8620000000000001</v>
      </c>
      <c r="C11" s="2">
        <v>1.6339999999999999</v>
      </c>
      <c r="D11" s="2">
        <v>4.2569999999999997</v>
      </c>
      <c r="F11" s="1">
        <f t="shared" si="9"/>
        <v>1.2057088893723922</v>
      </c>
      <c r="G11" s="1">
        <f t="shared" si="9"/>
        <v>1.7699112781421873</v>
      </c>
      <c r="H11" s="1">
        <f t="shared" si="9"/>
        <v>2.5981279230059555</v>
      </c>
      <c r="I11" s="1">
        <f t="shared" si="9"/>
        <v>3.8139023055374603</v>
      </c>
      <c r="K11" s="1">
        <f t="shared" si="1"/>
        <v>3.0148788518532874</v>
      </c>
      <c r="L11" s="1">
        <f t="shared" si="2"/>
        <v>4.4256686909765479</v>
      </c>
      <c r="M11" s="1">
        <f t="shared" si="2"/>
        <v>6.4966270038512342</v>
      </c>
      <c r="N11" s="1">
        <f t="shared" si="2"/>
        <v>9.5366746528547832</v>
      </c>
      <c r="P11" s="1">
        <v>19</v>
      </c>
      <c r="Q11" s="2">
        <f t="shared" si="3"/>
        <v>1.2057088893723922</v>
      </c>
      <c r="R11" s="2">
        <f t="shared" si="4"/>
        <v>1.3924190336335633</v>
      </c>
      <c r="S11" s="2">
        <f t="shared" si="5"/>
        <v>1.2157743825315048</v>
      </c>
      <c r="U11" s="1">
        <v>20</v>
      </c>
      <c r="V11" s="1">
        <f t="shared" si="6"/>
        <v>3.0148788518532874</v>
      </c>
      <c r="W11" s="1">
        <f t="shared" si="7"/>
        <v>3.4817481519979467</v>
      </c>
      <c r="X11" s="1">
        <f t="shared" si="8"/>
        <v>3.0400476490035491</v>
      </c>
    </row>
    <row r="12" spans="1:24" x14ac:dyDescent="0.25">
      <c r="A12" s="2">
        <v>11</v>
      </c>
      <c r="B12" s="2">
        <v>4.2380000000000004</v>
      </c>
      <c r="C12" s="2">
        <v>4.2649999999999997</v>
      </c>
      <c r="D12" s="2">
        <v>6.3049999999999997</v>
      </c>
      <c r="F12" s="1">
        <f t="shared" si="9"/>
        <v>2.110958226162587</v>
      </c>
      <c r="G12" s="1">
        <f t="shared" si="9"/>
        <v>2.7356550940123396</v>
      </c>
      <c r="H12" s="1">
        <f t="shared" si="9"/>
        <v>3.5452188018898547</v>
      </c>
      <c r="I12" s="1">
        <f t="shared" si="9"/>
        <v>4.5943570813377708</v>
      </c>
      <c r="K12" s="1">
        <f t="shared" si="1"/>
        <v>3.4161053365844509</v>
      </c>
      <c r="L12" s="1">
        <f t="shared" si="2"/>
        <v>4.4270350070822344</v>
      </c>
      <c r="M12" s="1">
        <f t="shared" si="2"/>
        <v>5.7371295738576515</v>
      </c>
      <c r="N12" s="1">
        <f t="shared" si="2"/>
        <v>7.4349210463834643</v>
      </c>
      <c r="P12" s="1">
        <v>21</v>
      </c>
      <c r="Q12" s="2">
        <f t="shared" si="3"/>
        <v>2.110958226162587</v>
      </c>
      <c r="R12" s="2">
        <f t="shared" si="4"/>
        <v>1.4342605757272677</v>
      </c>
      <c r="S12" s="2">
        <f t="shared" si="5"/>
        <v>1.049138279447916</v>
      </c>
      <c r="U12" s="1">
        <v>22</v>
      </c>
      <c r="V12" s="1">
        <f t="shared" si="6"/>
        <v>3.4161053365844509</v>
      </c>
      <c r="W12" s="1">
        <f t="shared" si="7"/>
        <v>2.3210242372732006</v>
      </c>
      <c r="X12" s="1">
        <f t="shared" si="8"/>
        <v>1.6977914725258128</v>
      </c>
    </row>
    <row r="13" spans="1:24" x14ac:dyDescent="0.25">
      <c r="A13" s="2">
        <v>12</v>
      </c>
      <c r="B13" s="2">
        <v>5.4059999999999997</v>
      </c>
      <c r="C13" s="2">
        <v>6.093</v>
      </c>
      <c r="D13" s="2">
        <v>8.1240000000000006</v>
      </c>
      <c r="F13" s="1">
        <f t="shared" si="9"/>
        <v>2.5189952255289745</v>
      </c>
      <c r="G13" s="1">
        <f t="shared" si="9"/>
        <v>3.08663351943289</v>
      </c>
      <c r="H13" s="1">
        <f t="shared" si="9"/>
        <v>3.7821852089005001</v>
      </c>
      <c r="I13" s="1">
        <f t="shared" si="9"/>
        <v>4.6344747001432101</v>
      </c>
      <c r="K13" s="1">
        <f t="shared" si="1"/>
        <v>3.6676597034665708</v>
      </c>
      <c r="L13" s="1">
        <f t="shared" si="2"/>
        <v>4.4941416576984281</v>
      </c>
      <c r="M13" s="1">
        <f t="shared" si="2"/>
        <v>5.5068656506955733</v>
      </c>
      <c r="N13" s="1">
        <f t="shared" si="2"/>
        <v>6.7478000482835991</v>
      </c>
      <c r="P13" s="1">
        <v>23</v>
      </c>
      <c r="Q13" s="2">
        <f t="shared" si="3"/>
        <v>2.5189952255289745</v>
      </c>
      <c r="R13" s="2">
        <f t="shared" si="4"/>
        <v>1.2631899833715257</v>
      </c>
      <c r="S13" s="2">
        <f t="shared" si="5"/>
        <v>0.85228949124270992</v>
      </c>
      <c r="U13" s="1">
        <v>24</v>
      </c>
      <c r="V13" s="1">
        <f t="shared" si="6"/>
        <v>3.6676597034665708</v>
      </c>
      <c r="W13" s="1">
        <f t="shared" si="7"/>
        <v>1.8392059472290025</v>
      </c>
      <c r="X13" s="1">
        <f t="shared" si="8"/>
        <v>1.2409343975880258</v>
      </c>
    </row>
    <row r="14" spans="1:24" x14ac:dyDescent="0.25">
      <c r="A14" s="2">
        <v>13</v>
      </c>
      <c r="B14" s="2">
        <v>2.16</v>
      </c>
      <c r="C14" s="2">
        <v>1.79</v>
      </c>
      <c r="D14" s="2">
        <v>3.266</v>
      </c>
      <c r="F14" s="1">
        <f t="shared" ref="F14:I29" si="10">EXP((LN(F$1/(1-F$1))+$C14)/$B14)</f>
        <v>1.3772474466135143</v>
      </c>
      <c r="G14" s="1">
        <f t="shared" si="10"/>
        <v>2.2903478456708011</v>
      </c>
      <c r="H14" s="1">
        <f t="shared" si="10"/>
        <v>3.8088240911735993</v>
      </c>
      <c r="I14" s="1">
        <f>EXP((LN(I$1/(1-I$1))+$C14)/$B14)</f>
        <v>6.3340339262988747</v>
      </c>
      <c r="K14" s="1">
        <f t="shared" si="1"/>
        <v>2.7275949132035802</v>
      </c>
      <c r="L14" s="1">
        <f t="shared" si="2"/>
        <v>4.5359613108591512</v>
      </c>
      <c r="M14" s="1">
        <f t="shared" si="2"/>
        <v>7.5432553837129905</v>
      </c>
      <c r="N14" s="1">
        <f t="shared" si="2"/>
        <v>12.544353420231774</v>
      </c>
      <c r="P14" s="1">
        <v>25</v>
      </c>
      <c r="Q14" s="2">
        <f t="shared" si="3"/>
        <v>1.3772474466135143</v>
      </c>
      <c r="R14" s="2">
        <f t="shared" si="4"/>
        <v>2.431576644560085</v>
      </c>
      <c r="S14" s="2">
        <f t="shared" si="5"/>
        <v>2.5252098351252754</v>
      </c>
      <c r="U14" s="1">
        <v>26</v>
      </c>
      <c r="V14" s="1">
        <f t="shared" si="6"/>
        <v>2.7275949132035802</v>
      </c>
      <c r="W14" s="1">
        <f t="shared" si="7"/>
        <v>4.8156604705094104</v>
      </c>
      <c r="X14" s="1">
        <f t="shared" si="8"/>
        <v>5.0010980365187834</v>
      </c>
    </row>
    <row r="15" spans="1:24" x14ac:dyDescent="0.25">
      <c r="A15" s="2">
        <v>14</v>
      </c>
      <c r="B15" s="2">
        <v>6.1929999999999996</v>
      </c>
      <c r="C15" s="2">
        <v>8.9779999999999998</v>
      </c>
      <c r="D15" s="2">
        <v>10.718999999999999</v>
      </c>
      <c r="F15" s="1">
        <f t="shared" si="10"/>
        <v>3.5690714345949122</v>
      </c>
      <c r="G15" s="1">
        <f t="shared" si="10"/>
        <v>4.2618412091803819</v>
      </c>
      <c r="H15" s="1">
        <f t="shared" si="10"/>
        <v>5.0890801221325574</v>
      </c>
      <c r="I15" s="1">
        <f t="shared" si="10"/>
        <v>6.0768891233433484</v>
      </c>
      <c r="K15" s="1">
        <f t="shared" si="1"/>
        <v>4.7276550057391962</v>
      </c>
      <c r="L15" s="1">
        <f t="shared" si="2"/>
        <v>5.645310074477135</v>
      </c>
      <c r="M15" s="1">
        <f t="shared" si="2"/>
        <v>6.7410853368751784</v>
      </c>
      <c r="N15" s="1">
        <f t="shared" si="2"/>
        <v>8.0495545717641352</v>
      </c>
      <c r="P15" s="1">
        <v>27</v>
      </c>
      <c r="Q15" s="2">
        <f t="shared" si="3"/>
        <v>3.5690714345949122</v>
      </c>
      <c r="R15" s="2">
        <f t="shared" si="4"/>
        <v>1.5200086875376453</v>
      </c>
      <c r="S15" s="2">
        <f t="shared" si="5"/>
        <v>0.98780900121079096</v>
      </c>
      <c r="U15" s="1">
        <v>28</v>
      </c>
      <c r="V15" s="1">
        <f t="shared" si="6"/>
        <v>4.7276550057391962</v>
      </c>
      <c r="W15" s="1">
        <f t="shared" si="7"/>
        <v>2.0134303311359822</v>
      </c>
      <c r="X15" s="1">
        <f t="shared" si="8"/>
        <v>1.3084692348889568</v>
      </c>
    </row>
    <row r="16" spans="1:24" x14ac:dyDescent="0.25">
      <c r="A16" s="2">
        <v>15</v>
      </c>
      <c r="B16" s="2">
        <v>5.7830000000000004</v>
      </c>
      <c r="C16" s="2">
        <v>8.3780000000000001</v>
      </c>
      <c r="D16" s="2">
        <v>10.976000000000001</v>
      </c>
      <c r="F16" s="1">
        <f t="shared" si="10"/>
        <v>3.52103966338542</v>
      </c>
      <c r="G16" s="1">
        <f t="shared" si="10"/>
        <v>4.2576996806617426</v>
      </c>
      <c r="H16" s="1">
        <f t="shared" si="10"/>
        <v>5.1484812168452931</v>
      </c>
      <c r="I16" s="1">
        <f t="shared" si="10"/>
        <v>6.2256290551918489</v>
      </c>
      <c r="K16" s="1">
        <f t="shared" si="1"/>
        <v>5.5179372297043008</v>
      </c>
      <c r="L16" s="1">
        <f t="shared" si="2"/>
        <v>6.672381406301664</v>
      </c>
      <c r="M16" s="1">
        <f t="shared" si="2"/>
        <v>8.0683544915109469</v>
      </c>
      <c r="N16" s="1">
        <f t="shared" si="2"/>
        <v>9.7563883472253856</v>
      </c>
      <c r="P16" s="1">
        <v>29</v>
      </c>
      <c r="Q16" s="2">
        <f t="shared" si="3"/>
        <v>3.52103966338542</v>
      </c>
      <c r="R16" s="2">
        <f t="shared" si="4"/>
        <v>1.6274415534598732</v>
      </c>
      <c r="S16" s="2">
        <f t="shared" si="5"/>
        <v>1.0771478383465558</v>
      </c>
      <c r="U16" s="1">
        <v>30</v>
      </c>
      <c r="V16" s="1">
        <f t="shared" si="6"/>
        <v>5.5179372297043008</v>
      </c>
      <c r="W16" s="1">
        <f t="shared" si="7"/>
        <v>2.5504172618066461</v>
      </c>
      <c r="X16" s="1">
        <f t="shared" si="8"/>
        <v>1.6880338557144388</v>
      </c>
    </row>
    <row r="17" spans="1:24" x14ac:dyDescent="0.25">
      <c r="A17" s="2">
        <v>16</v>
      </c>
      <c r="B17" s="2">
        <v>8.923</v>
      </c>
      <c r="C17" s="2">
        <v>16.613</v>
      </c>
      <c r="D17" s="2">
        <v>17.779</v>
      </c>
      <c r="F17" s="1">
        <f t="shared" si="10"/>
        <v>5.689921035103132</v>
      </c>
      <c r="G17" s="1">
        <f t="shared" si="10"/>
        <v>6.4354242944065403</v>
      </c>
      <c r="H17" s="1">
        <f t="shared" si="10"/>
        <v>7.2786046754491132</v>
      </c>
      <c r="I17" s="1">
        <f t="shared" si="10"/>
        <v>8.2322600030454058</v>
      </c>
      <c r="K17" s="1">
        <f t="shared" si="1"/>
        <v>6.4842094795071343</v>
      </c>
      <c r="L17" s="1">
        <f t="shared" si="2"/>
        <v>7.333781779571753</v>
      </c>
      <c r="M17" s="1">
        <f t="shared" si="2"/>
        <v>8.2946665064353837</v>
      </c>
      <c r="N17" s="1">
        <f t="shared" si="2"/>
        <v>9.3814480060788661</v>
      </c>
      <c r="P17" s="1">
        <v>31</v>
      </c>
      <c r="Q17" s="2">
        <f t="shared" si="3"/>
        <v>5.689921035103132</v>
      </c>
      <c r="R17" s="2">
        <f t="shared" si="4"/>
        <v>1.5886836403459812</v>
      </c>
      <c r="S17" s="2">
        <f t="shared" si="5"/>
        <v>0.95365532759629268</v>
      </c>
      <c r="U17" s="1">
        <v>32</v>
      </c>
      <c r="V17" s="1">
        <f t="shared" si="6"/>
        <v>6.4842094795071343</v>
      </c>
      <c r="W17" s="1">
        <f t="shared" si="7"/>
        <v>1.8104570269282494</v>
      </c>
      <c r="X17" s="1">
        <f t="shared" si="8"/>
        <v>1.0867814996434824</v>
      </c>
    </row>
    <row r="18" spans="1:24" x14ac:dyDescent="0.25">
      <c r="A18" s="2">
        <v>17</v>
      </c>
      <c r="B18" s="2">
        <v>6.3040000000000003</v>
      </c>
      <c r="C18" s="2">
        <v>11.000999999999999</v>
      </c>
      <c r="D18" s="2">
        <v>12.574</v>
      </c>
      <c r="F18" s="1">
        <f t="shared" si="10"/>
        <v>4.8105442788232402</v>
      </c>
      <c r="G18" s="1">
        <f t="shared" si="10"/>
        <v>5.726373809109802</v>
      </c>
      <c r="H18" s="1">
        <f t="shared" si="10"/>
        <v>6.8165586056470442</v>
      </c>
      <c r="I18" s="1">
        <f t="shared" si="10"/>
        <v>8.1142923555394137</v>
      </c>
      <c r="K18" s="1">
        <f t="shared" si="1"/>
        <v>6.1739223253434661</v>
      </c>
      <c r="L18" s="1">
        <f>EXP((LN(L$1/(1-L$1))+$D18)/$B18)</f>
        <v>7.3493112326103525</v>
      </c>
      <c r="M18" s="1">
        <f>EXP((LN(M$1/(1-M$1))+$D18)/$B18)</f>
        <v>8.7484702183660694</v>
      </c>
      <c r="N18" s="1">
        <f>EXP((LN(N$1/(1-N$1))+$D18)/$B18)</f>
        <v>10.414000542259503</v>
      </c>
      <c r="P18" s="1">
        <v>33</v>
      </c>
      <c r="Q18" s="2">
        <f t="shared" si="3"/>
        <v>4.8105442788232402</v>
      </c>
      <c r="R18" s="2">
        <f t="shared" si="4"/>
        <v>2.006014326823804</v>
      </c>
      <c r="S18" s="2">
        <f t="shared" si="5"/>
        <v>1.2977337498923696</v>
      </c>
      <c r="U18" s="1">
        <v>34</v>
      </c>
      <c r="V18" s="1">
        <f t="shared" si="6"/>
        <v>6.1739223253434661</v>
      </c>
      <c r="W18" s="1">
        <f t="shared" si="7"/>
        <v>2.5745478930226033</v>
      </c>
      <c r="X18" s="1">
        <f t="shared" si="8"/>
        <v>1.6655303238934334</v>
      </c>
    </row>
    <row r="19" spans="1:24" x14ac:dyDescent="0.25">
      <c r="A19" s="2">
        <v>18</v>
      </c>
      <c r="B19" s="2">
        <v>6.9050000000000002</v>
      </c>
      <c r="C19" s="2">
        <v>12.476000000000001</v>
      </c>
      <c r="D19" s="2">
        <v>13.83</v>
      </c>
      <c r="F19" s="1">
        <f t="shared" si="10"/>
        <v>5.1950319892652894</v>
      </c>
      <c r="G19" s="1">
        <f t="shared" si="10"/>
        <v>6.0909658294938707</v>
      </c>
      <c r="H19" s="1">
        <f t="shared" si="10"/>
        <v>7.1414121823932852</v>
      </c>
      <c r="I19" s="1">
        <f t="shared" si="10"/>
        <v>8.3730182349542197</v>
      </c>
      <c r="K19" s="1">
        <f t="shared" ref="K19:N55" si="11">EXP((LN(K$1/(1-K$1))+$D19)/$B19)</f>
        <v>6.320463678015293</v>
      </c>
      <c r="L19" s="1">
        <f t="shared" si="11"/>
        <v>7.4104891690556975</v>
      </c>
      <c r="M19" s="1">
        <f t="shared" si="11"/>
        <v>8.6885001674332738</v>
      </c>
      <c r="N19" s="1">
        <f t="shared" si="11"/>
        <v>10.186916603928806</v>
      </c>
      <c r="P19" s="1">
        <v>35</v>
      </c>
      <c r="Q19" s="2">
        <f t="shared" si="3"/>
        <v>5.1950319892652894</v>
      </c>
      <c r="R19" s="2">
        <f t="shared" si="4"/>
        <v>1.9463801931279958</v>
      </c>
      <c r="S19" s="2">
        <f t="shared" si="5"/>
        <v>1.2316060525609345</v>
      </c>
      <c r="U19" s="1">
        <v>36</v>
      </c>
      <c r="V19" s="1">
        <f t="shared" si="6"/>
        <v>6.320463678015293</v>
      </c>
      <c r="W19" s="1">
        <f t="shared" si="7"/>
        <v>2.3680364894179808</v>
      </c>
      <c r="X19" s="1">
        <f t="shared" si="8"/>
        <v>1.4984164364955319</v>
      </c>
    </row>
    <row r="20" spans="1:24" x14ac:dyDescent="0.25">
      <c r="A20" s="2">
        <v>19</v>
      </c>
      <c r="B20" s="2">
        <v>5.9329999999999998</v>
      </c>
      <c r="C20" s="2">
        <v>10.209</v>
      </c>
      <c r="D20" s="2">
        <v>12.45</v>
      </c>
      <c r="F20" s="1">
        <f t="shared" si="10"/>
        <v>4.64385513622529</v>
      </c>
      <c r="G20" s="1">
        <f t="shared" si="10"/>
        <v>5.5885208565821562</v>
      </c>
      <c r="H20" s="1">
        <f t="shared" si="10"/>
        <v>6.7253530629812044</v>
      </c>
      <c r="I20" s="1">
        <f t="shared" si="10"/>
        <v>8.0934427879030597</v>
      </c>
      <c r="K20" s="1">
        <f t="shared" si="11"/>
        <v>6.7751582126688659</v>
      </c>
      <c r="L20" s="1">
        <f t="shared" si="11"/>
        <v>8.1533794374388009</v>
      </c>
      <c r="M20" s="1">
        <f t="shared" si="11"/>
        <v>9.811962195442673</v>
      </c>
      <c r="N20" s="1">
        <f t="shared" si="11"/>
        <v>11.807938397018679</v>
      </c>
      <c r="P20" s="1">
        <v>37</v>
      </c>
      <c r="Q20" s="2">
        <f t="shared" si="3"/>
        <v>4.64385513622529</v>
      </c>
      <c r="R20" s="2">
        <f t="shared" si="4"/>
        <v>2.0814979267559144</v>
      </c>
      <c r="S20" s="2">
        <f t="shared" si="5"/>
        <v>1.3680897249218553</v>
      </c>
      <c r="U20" s="1">
        <v>38</v>
      </c>
      <c r="V20" s="1">
        <f t="shared" si="6"/>
        <v>6.7751582126688659</v>
      </c>
      <c r="W20" s="1">
        <f t="shared" si="7"/>
        <v>3.0368039827738071</v>
      </c>
      <c r="X20" s="1">
        <f t="shared" si="8"/>
        <v>1.9959762015760063</v>
      </c>
    </row>
    <row r="21" spans="1:24" x14ac:dyDescent="0.25">
      <c r="A21" s="2">
        <v>20</v>
      </c>
      <c r="B21" s="2">
        <v>3.7549999999999999</v>
      </c>
      <c r="C21" s="2">
        <v>6.8959999999999999</v>
      </c>
      <c r="D21" s="2">
        <v>8.3680000000000003</v>
      </c>
      <c r="F21" s="1">
        <f t="shared" si="10"/>
        <v>4.6828715820849229</v>
      </c>
      <c r="G21" s="1">
        <f t="shared" si="10"/>
        <v>6.2744428177030898</v>
      </c>
      <c r="H21" s="1">
        <f t="shared" si="10"/>
        <v>8.4069426168415351</v>
      </c>
      <c r="I21" s="1">
        <f t="shared" si="10"/>
        <v>11.264216794430729</v>
      </c>
      <c r="K21" s="1">
        <f t="shared" si="11"/>
        <v>6.9304320777622914</v>
      </c>
      <c r="L21" s="1">
        <f t="shared" si="11"/>
        <v>9.2858834609627188</v>
      </c>
      <c r="M21" s="1">
        <f t="shared" si="11"/>
        <v>12.441883952266112</v>
      </c>
      <c r="N21" s="1">
        <f t="shared" si="11"/>
        <v>16.670516804613023</v>
      </c>
      <c r="P21" s="1">
        <v>39</v>
      </c>
      <c r="Q21" s="2">
        <f t="shared" si="3"/>
        <v>4.6828715820849229</v>
      </c>
      <c r="R21" s="2">
        <f t="shared" si="4"/>
        <v>3.7240710347566122</v>
      </c>
      <c r="S21" s="2">
        <f t="shared" si="5"/>
        <v>2.8572741775891934</v>
      </c>
      <c r="U21" s="1">
        <v>40</v>
      </c>
      <c r="V21" s="1">
        <f t="shared" si="6"/>
        <v>6.9304320777622914</v>
      </c>
      <c r="W21" s="1">
        <f t="shared" si="7"/>
        <v>5.5114518745038206</v>
      </c>
      <c r="X21" s="1">
        <f t="shared" si="8"/>
        <v>4.2286328523469106</v>
      </c>
    </row>
    <row r="22" spans="1:24" x14ac:dyDescent="0.25">
      <c r="A22" s="2">
        <v>21</v>
      </c>
      <c r="B22" s="2">
        <v>3.153</v>
      </c>
      <c r="C22" s="2">
        <v>5.48</v>
      </c>
      <c r="D22" s="2">
        <v>7.258</v>
      </c>
      <c r="F22" s="1">
        <f t="shared" si="10"/>
        <v>4.0132175918419808</v>
      </c>
      <c r="G22" s="1">
        <f t="shared" si="10"/>
        <v>5.6861152130697112</v>
      </c>
      <c r="H22" s="1">
        <f t="shared" si="10"/>
        <v>8.0563551505472084</v>
      </c>
      <c r="I22" s="1">
        <f t="shared" si="10"/>
        <v>11.414622440741741</v>
      </c>
      <c r="K22" s="1">
        <f t="shared" si="11"/>
        <v>7.053336034902923</v>
      </c>
      <c r="L22" s="1">
        <f t="shared" si="11"/>
        <v>9.9934978388616305</v>
      </c>
      <c r="M22" s="1">
        <f t="shared" si="11"/>
        <v>14.159257202709838</v>
      </c>
      <c r="N22" s="1">
        <f t="shared" si="11"/>
        <v>20.061500764313742</v>
      </c>
      <c r="P22" s="1">
        <v>41</v>
      </c>
      <c r="Q22" s="2">
        <f t="shared" si="3"/>
        <v>4.0132175918419808</v>
      </c>
      <c r="R22" s="2">
        <f t="shared" si="4"/>
        <v>4.0431375587052276</v>
      </c>
      <c r="S22" s="2">
        <f t="shared" si="5"/>
        <v>3.358267290194533</v>
      </c>
      <c r="U22" s="1">
        <v>42</v>
      </c>
      <c r="V22" s="1">
        <f t="shared" si="6"/>
        <v>7.053336034902923</v>
      </c>
      <c r="W22" s="1">
        <f t="shared" si="7"/>
        <v>7.1059211678069154</v>
      </c>
      <c r="X22" s="1">
        <f t="shared" si="8"/>
        <v>5.9022435616039033</v>
      </c>
    </row>
    <row r="23" spans="1:24" x14ac:dyDescent="0.25">
      <c r="A23" s="2">
        <v>22</v>
      </c>
      <c r="B23" s="2">
        <v>2.7330000000000001</v>
      </c>
      <c r="C23" s="2">
        <v>3.8</v>
      </c>
      <c r="D23" s="2">
        <v>6.5570000000000004</v>
      </c>
      <c r="F23" s="1">
        <f t="shared" si="10"/>
        <v>2.6870209272632892</v>
      </c>
      <c r="G23" s="1">
        <f t="shared" si="10"/>
        <v>4.0165103964224036</v>
      </c>
      <c r="H23" s="1">
        <f t="shared" si="10"/>
        <v>6.0038072650963432</v>
      </c>
      <c r="I23" s="1">
        <f t="shared" si="10"/>
        <v>8.9743827648324661</v>
      </c>
      <c r="K23" s="1">
        <f t="shared" si="11"/>
        <v>7.3685038242243275</v>
      </c>
      <c r="L23" s="1">
        <f t="shared" si="11"/>
        <v>11.014306556301451</v>
      </c>
      <c r="M23" s="1">
        <f t="shared" si="11"/>
        <v>16.463986693927755</v>
      </c>
      <c r="N23" s="1">
        <f t="shared" si="11"/>
        <v>24.610070227503424</v>
      </c>
      <c r="P23" s="1">
        <v>43</v>
      </c>
      <c r="Q23" s="2">
        <f t="shared" si="3"/>
        <v>2.6870209272632892</v>
      </c>
      <c r="R23" s="2">
        <f t="shared" si="4"/>
        <v>3.316786337833054</v>
      </c>
      <c r="S23" s="2">
        <f t="shared" si="5"/>
        <v>2.9705754997361229</v>
      </c>
      <c r="U23" s="1">
        <v>44</v>
      </c>
      <c r="V23" s="1">
        <f t="shared" si="6"/>
        <v>7.3685038242243275</v>
      </c>
      <c r="W23" s="1">
        <f t="shared" si="7"/>
        <v>9.095482869703428</v>
      </c>
      <c r="X23" s="1">
        <f t="shared" si="8"/>
        <v>8.1460835335756698</v>
      </c>
    </row>
    <row r="24" spans="1:24" x14ac:dyDescent="0.25">
      <c r="A24" s="2">
        <v>23</v>
      </c>
      <c r="B24" s="2">
        <v>9.6630000000000003</v>
      </c>
      <c r="C24" s="2">
        <v>23.318999999999999</v>
      </c>
      <c r="D24" s="2">
        <v>24.067</v>
      </c>
      <c r="F24" s="1">
        <f t="shared" si="10"/>
        <v>9.9695259419427593</v>
      </c>
      <c r="G24" s="1">
        <f t="shared" si="10"/>
        <v>11.169934021476571</v>
      </c>
      <c r="H24" s="1">
        <f t="shared" si="10"/>
        <v>12.514880523980699</v>
      </c>
      <c r="I24" s="1">
        <f t="shared" si="10"/>
        <v>14.021768994192071</v>
      </c>
      <c r="K24" s="1">
        <f t="shared" si="11"/>
        <v>10.771908779835448</v>
      </c>
      <c r="L24" s="1">
        <f t="shared" si="11"/>
        <v>12.068929962850282</v>
      </c>
      <c r="M24" s="1">
        <f t="shared" si="11"/>
        <v>13.522122534202374</v>
      </c>
      <c r="N24" s="1">
        <f t="shared" si="11"/>
        <v>15.150290737688641</v>
      </c>
      <c r="P24" s="1">
        <v>45</v>
      </c>
      <c r="Q24" s="2">
        <f t="shared" si="3"/>
        <v>9.9695259419427593</v>
      </c>
      <c r="R24" s="2">
        <f t="shared" si="4"/>
        <v>2.5453545820379393</v>
      </c>
      <c r="S24" s="2">
        <f t="shared" si="5"/>
        <v>1.5068884702113721</v>
      </c>
      <c r="U24" s="1">
        <v>46</v>
      </c>
      <c r="V24" s="1">
        <f t="shared" si="6"/>
        <v>10.771908779835448</v>
      </c>
      <c r="W24" s="1">
        <f t="shared" si="7"/>
        <v>2.7502137543669267</v>
      </c>
      <c r="X24" s="1">
        <f t="shared" si="8"/>
        <v>1.6281682034862666</v>
      </c>
    </row>
    <row r="25" spans="1:24" x14ac:dyDescent="0.25">
      <c r="A25" s="2">
        <v>24</v>
      </c>
      <c r="B25" s="2">
        <v>4.202</v>
      </c>
      <c r="C25" s="2">
        <v>8.2899999999999991</v>
      </c>
      <c r="D25" s="2">
        <v>10.842000000000001</v>
      </c>
      <c r="F25" s="1">
        <f t="shared" si="10"/>
        <v>5.5368193279821778</v>
      </c>
      <c r="G25" s="1">
        <f t="shared" si="10"/>
        <v>7.1912863351763496</v>
      </c>
      <c r="H25" s="1">
        <f t="shared" si="10"/>
        <v>9.3401276240199795</v>
      </c>
      <c r="I25" s="1">
        <f t="shared" si="10"/>
        <v>12.131068068622779</v>
      </c>
      <c r="K25" s="1">
        <f t="shared" si="11"/>
        <v>10.162963170752537</v>
      </c>
      <c r="L25" s="1">
        <f t="shared" si="11"/>
        <v>13.199776594727355</v>
      </c>
      <c r="M25" s="1">
        <f t="shared" si="11"/>
        <v>17.144025735735358</v>
      </c>
      <c r="N25" s="1">
        <f t="shared" si="11"/>
        <v>22.266863103195377</v>
      </c>
      <c r="P25" s="1">
        <v>47</v>
      </c>
      <c r="Q25" s="2">
        <f t="shared" si="3"/>
        <v>5.5368193279821778</v>
      </c>
      <c r="R25" s="2">
        <f t="shared" si="4"/>
        <v>3.8033082960378017</v>
      </c>
      <c r="S25" s="2">
        <f t="shared" si="5"/>
        <v>2.7909404446027999</v>
      </c>
      <c r="U25" s="1">
        <v>48</v>
      </c>
      <c r="V25" s="1">
        <f t="shared" si="6"/>
        <v>10.162963170752537</v>
      </c>
      <c r="W25" s="1">
        <f t="shared" si="7"/>
        <v>6.9810625649828211</v>
      </c>
      <c r="X25" s="1">
        <f t="shared" si="8"/>
        <v>5.1228373674600185</v>
      </c>
    </row>
    <row r="26" spans="1:24" x14ac:dyDescent="0.25">
      <c r="A26" s="2">
        <v>25</v>
      </c>
      <c r="B26" s="2">
        <v>10.163</v>
      </c>
      <c r="C26" s="2">
        <v>26.071000000000002</v>
      </c>
      <c r="D26" s="2">
        <v>27.468</v>
      </c>
      <c r="F26" s="1">
        <f t="shared" si="10"/>
        <v>11.67192784226995</v>
      </c>
      <c r="G26" s="1">
        <f t="shared" si="10"/>
        <v>13.004375019354825</v>
      </c>
      <c r="H26" s="1">
        <f t="shared" si="10"/>
        <v>14.488932070979171</v>
      </c>
      <c r="I26" s="1">
        <f t="shared" si="10"/>
        <v>16.142963598404723</v>
      </c>
      <c r="K26" s="1">
        <f t="shared" si="11"/>
        <v>13.391846353436147</v>
      </c>
      <c r="L26" s="1">
        <f t="shared" si="11"/>
        <v>14.920636465123479</v>
      </c>
      <c r="M26" s="1">
        <f t="shared" si="11"/>
        <v>16.623950622555501</v>
      </c>
      <c r="N26" s="1">
        <f t="shared" si="11"/>
        <v>18.521712190169382</v>
      </c>
      <c r="P26" s="1">
        <v>49</v>
      </c>
      <c r="Q26" s="2">
        <f t="shared" si="3"/>
        <v>11.67192784226995</v>
      </c>
      <c r="R26" s="2">
        <f t="shared" si="4"/>
        <v>2.8170042287092212</v>
      </c>
      <c r="S26" s="2">
        <f t="shared" si="5"/>
        <v>1.6540315274255519</v>
      </c>
      <c r="U26" s="1">
        <v>50</v>
      </c>
      <c r="V26" s="1">
        <f t="shared" si="6"/>
        <v>13.391846353436147</v>
      </c>
      <c r="W26" s="1">
        <f t="shared" si="7"/>
        <v>3.232104269119354</v>
      </c>
      <c r="X26" s="1">
        <f t="shared" si="8"/>
        <v>1.8977615676138804</v>
      </c>
    </row>
    <row r="27" spans="1:24" x14ac:dyDescent="0.25">
      <c r="A27" s="2">
        <v>26</v>
      </c>
      <c r="B27" s="2">
        <v>6.657</v>
      </c>
      <c r="C27" s="2">
        <v>16.556999999999999</v>
      </c>
      <c r="D27" s="2">
        <v>18.256</v>
      </c>
      <c r="F27" s="1">
        <f t="shared" si="10"/>
        <v>10.197323034994808</v>
      </c>
      <c r="G27" s="1">
        <f t="shared" si="10"/>
        <v>12.027027113913471</v>
      </c>
      <c r="H27" s="1">
        <f t="shared" si="10"/>
        <v>14.185034709835836</v>
      </c>
      <c r="I27" s="1">
        <f t="shared" si="10"/>
        <v>16.730253271523051</v>
      </c>
      <c r="K27" s="1">
        <f t="shared" si="11"/>
        <v>13.162150276170989</v>
      </c>
      <c r="L27" s="1">
        <f t="shared" si="11"/>
        <v>15.523832843743268</v>
      </c>
      <c r="M27" s="1">
        <f t="shared" si="11"/>
        <v>18.309271745420968</v>
      </c>
      <c r="N27" s="1">
        <f t="shared" si="11"/>
        <v>21.594501514024063</v>
      </c>
      <c r="P27" s="1">
        <v>51</v>
      </c>
      <c r="Q27" s="2">
        <f t="shared" si="3"/>
        <v>10.197323034994808</v>
      </c>
      <c r="R27" s="2">
        <f t="shared" si="4"/>
        <v>3.9877116748410284</v>
      </c>
      <c r="S27" s="2">
        <f t="shared" si="5"/>
        <v>2.5452185616872143</v>
      </c>
      <c r="U27" s="1">
        <v>52</v>
      </c>
      <c r="V27" s="1">
        <f t="shared" si="6"/>
        <v>13.162150276170989</v>
      </c>
      <c r="W27" s="1">
        <f t="shared" si="7"/>
        <v>5.1471214692499796</v>
      </c>
      <c r="X27" s="1">
        <f t="shared" si="8"/>
        <v>3.2852297686030951</v>
      </c>
    </row>
    <row r="28" spans="1:24" x14ac:dyDescent="0.25">
      <c r="A28" s="2">
        <v>27</v>
      </c>
      <c r="B28" s="2">
        <v>6.3520000000000003</v>
      </c>
      <c r="C28" s="2">
        <v>15.927</v>
      </c>
      <c r="D28" s="2">
        <v>17.641999999999999</v>
      </c>
      <c r="F28" s="1">
        <f t="shared" si="10"/>
        <v>10.323717408715265</v>
      </c>
      <c r="G28" s="1">
        <f t="shared" si="10"/>
        <v>12.272969522707086</v>
      </c>
      <c r="H28" s="1">
        <f t="shared" si="10"/>
        <v>14.59026578721914</v>
      </c>
      <c r="I28" s="1">
        <f t="shared" si="10"/>
        <v>17.345097724543411</v>
      </c>
      <c r="K28" s="1">
        <f t="shared" si="11"/>
        <v>13.52361764324464</v>
      </c>
      <c r="L28" s="1">
        <f t="shared" si="11"/>
        <v>16.077052538475098</v>
      </c>
      <c r="M28" s="1">
        <f t="shared" si="11"/>
        <v>19.112609151146856</v>
      </c>
      <c r="N28" s="1">
        <f t="shared" si="11"/>
        <v>22.721318331845797</v>
      </c>
      <c r="P28" s="1">
        <v>53</v>
      </c>
      <c r="Q28" s="2">
        <f t="shared" si="3"/>
        <v>10.323717408715265</v>
      </c>
      <c r="R28" s="2">
        <f t="shared" si="4"/>
        <v>4.2665483785038756</v>
      </c>
      <c r="S28" s="2">
        <f t="shared" si="5"/>
        <v>2.7548319373242709</v>
      </c>
      <c r="U28" s="1">
        <v>54</v>
      </c>
      <c r="V28" s="1">
        <f t="shared" si="6"/>
        <v>13.52361764324464</v>
      </c>
      <c r="W28" s="1">
        <f t="shared" si="7"/>
        <v>5.5889915079022163</v>
      </c>
      <c r="X28" s="1">
        <f t="shared" si="8"/>
        <v>3.6087091806989413</v>
      </c>
    </row>
    <row r="29" spans="1:24" x14ac:dyDescent="0.25">
      <c r="A29" s="2">
        <v>28</v>
      </c>
      <c r="B29" s="2">
        <v>13.355</v>
      </c>
      <c r="C29" s="2">
        <v>35.719000000000001</v>
      </c>
      <c r="D29" s="2">
        <v>37.097999999999999</v>
      </c>
      <c r="F29" s="1">
        <f t="shared" si="10"/>
        <v>13.360686665867735</v>
      </c>
      <c r="G29" s="1">
        <f t="shared" si="10"/>
        <v>14.50623866183324</v>
      </c>
      <c r="H29" s="1">
        <f t="shared" si="10"/>
        <v>15.75001086221482</v>
      </c>
      <c r="I29" s="1">
        <f t="shared" si="10"/>
        <v>17.100424716749817</v>
      </c>
      <c r="K29" s="1">
        <f t="shared" si="11"/>
        <v>14.814016167726434</v>
      </c>
      <c r="L29" s="1">
        <f t="shared" si="11"/>
        <v>16.084177366294011</v>
      </c>
      <c r="M29" s="1">
        <f t="shared" si="11"/>
        <v>17.463242824994715</v>
      </c>
      <c r="N29" s="1">
        <f t="shared" si="11"/>
        <v>18.960550049877828</v>
      </c>
      <c r="P29" s="1">
        <v>55</v>
      </c>
      <c r="Q29" s="2">
        <f t="shared" si="3"/>
        <v>13.360686665867735</v>
      </c>
      <c r="R29" s="2">
        <f t="shared" si="4"/>
        <v>2.3893241963470846</v>
      </c>
      <c r="S29" s="2">
        <f t="shared" si="5"/>
        <v>1.3504138545349971</v>
      </c>
      <c r="U29" s="1">
        <v>56</v>
      </c>
      <c r="V29" s="1">
        <f t="shared" si="6"/>
        <v>14.814016167726434</v>
      </c>
      <c r="W29" s="1">
        <f t="shared" si="7"/>
        <v>2.6492266572682812</v>
      </c>
      <c r="X29" s="1">
        <f t="shared" si="8"/>
        <v>1.4973072248831123</v>
      </c>
    </row>
    <row r="30" spans="1:24" x14ac:dyDescent="0.25">
      <c r="A30" s="2">
        <v>29</v>
      </c>
      <c r="B30" s="2">
        <v>11.262</v>
      </c>
      <c r="C30" s="2">
        <v>31.582999999999998</v>
      </c>
      <c r="D30" s="2">
        <v>33.353000000000002</v>
      </c>
      <c r="F30" s="1">
        <f t="shared" ref="F30:I55" si="12">EXP((LN(F$1/(1-F$1))+$C30)/$B30)</f>
        <v>14.98179893983818</v>
      </c>
      <c r="G30" s="1">
        <f t="shared" si="12"/>
        <v>16.516938535585453</v>
      </c>
      <c r="H30" s="1">
        <f t="shared" si="12"/>
        <v>18.209379239690577</v>
      </c>
      <c r="I30" s="1">
        <f t="shared" si="12"/>
        <v>20.075239220663558</v>
      </c>
      <c r="K30" s="1">
        <f t="shared" si="11"/>
        <v>17.531543607567361</v>
      </c>
      <c r="L30" s="1">
        <f t="shared" si="11"/>
        <v>19.327947822750165</v>
      </c>
      <c r="M30" s="1">
        <f t="shared" si="11"/>
        <v>21.308424141140907</v>
      </c>
      <c r="N30" s="1">
        <f t="shared" si="11"/>
        <v>23.491833874070885</v>
      </c>
      <c r="P30" s="1">
        <v>57</v>
      </c>
      <c r="Q30" s="2">
        <f t="shared" si="3"/>
        <v>14.98179893983818</v>
      </c>
      <c r="R30" s="2">
        <f t="shared" si="4"/>
        <v>3.2275802998523968</v>
      </c>
      <c r="S30" s="2">
        <f t="shared" si="5"/>
        <v>1.8658599809729814</v>
      </c>
      <c r="U30" s="1">
        <v>58</v>
      </c>
      <c r="V30" s="1">
        <f t="shared" si="6"/>
        <v>17.531543607567361</v>
      </c>
      <c r="W30" s="1">
        <f t="shared" si="7"/>
        <v>3.7768805335735465</v>
      </c>
      <c r="X30" s="1">
        <f t="shared" si="8"/>
        <v>2.1834097329299773</v>
      </c>
    </row>
    <row r="31" spans="1:24" x14ac:dyDescent="0.25">
      <c r="A31" s="2">
        <v>30</v>
      </c>
      <c r="B31" s="2">
        <v>3.827</v>
      </c>
      <c r="C31" s="2">
        <v>9.9990000000000006</v>
      </c>
      <c r="D31" s="2">
        <v>11.432</v>
      </c>
      <c r="F31" s="1">
        <f t="shared" si="12"/>
        <v>10.233664273338061</v>
      </c>
      <c r="G31" s="1">
        <f t="shared" si="12"/>
        <v>13.636520198868901</v>
      </c>
      <c r="H31" s="1">
        <f t="shared" si="12"/>
        <v>18.170879771640596</v>
      </c>
      <c r="I31" s="1">
        <f t="shared" si="12"/>
        <v>24.212985927509909</v>
      </c>
      <c r="K31" s="1">
        <f t="shared" si="11"/>
        <v>14.881628112699541</v>
      </c>
      <c r="L31" s="1">
        <f t="shared" si="11"/>
        <v>19.83000584449395</v>
      </c>
      <c r="M31" s="1">
        <f t="shared" si="11"/>
        <v>26.423797773651788</v>
      </c>
      <c r="N31" s="1">
        <f t="shared" si="11"/>
        <v>35.210130257057621</v>
      </c>
      <c r="P31" s="1">
        <v>59</v>
      </c>
      <c r="Q31" s="2">
        <f t="shared" si="3"/>
        <v>10.233664273338061</v>
      </c>
      <c r="R31" s="2">
        <f t="shared" si="4"/>
        <v>7.9372154983025354</v>
      </c>
      <c r="S31" s="2">
        <f t="shared" si="5"/>
        <v>6.0421061558693125</v>
      </c>
      <c r="U31" s="1">
        <v>60</v>
      </c>
      <c r="V31" s="1">
        <f t="shared" si="6"/>
        <v>14.881628112699541</v>
      </c>
      <c r="W31" s="1">
        <f t="shared" si="7"/>
        <v>11.542169660952247</v>
      </c>
      <c r="X31" s="1">
        <f t="shared" si="8"/>
        <v>8.7863324834058325</v>
      </c>
    </row>
    <row r="32" spans="1:24" x14ac:dyDescent="0.25">
      <c r="A32" s="2">
        <v>31</v>
      </c>
      <c r="B32" s="2">
        <v>7.5039999999999996</v>
      </c>
      <c r="C32" s="2">
        <v>21.177</v>
      </c>
      <c r="D32" s="2">
        <v>22.536000000000001</v>
      </c>
      <c r="F32" s="1">
        <f t="shared" si="12"/>
        <v>14.522386075100247</v>
      </c>
      <c r="G32" s="1">
        <f t="shared" si="12"/>
        <v>16.812033045470045</v>
      </c>
      <c r="H32" s="1">
        <f t="shared" si="12"/>
        <v>19.462673259086014</v>
      </c>
      <c r="I32" s="1">
        <f t="shared" si="12"/>
        <v>22.531222093452108</v>
      </c>
      <c r="K32" s="1">
        <f t="shared" si="11"/>
        <v>17.405647763276956</v>
      </c>
      <c r="L32" s="1">
        <f t="shared" si="11"/>
        <v>20.149879218247122</v>
      </c>
      <c r="M32" s="1">
        <f t="shared" si="11"/>
        <v>23.326775195725698</v>
      </c>
      <c r="N32" s="1">
        <f t="shared" si="11"/>
        <v>27.004551001931954</v>
      </c>
      <c r="P32" s="1">
        <v>61</v>
      </c>
      <c r="Q32" s="2">
        <f t="shared" si="3"/>
        <v>14.522386075100247</v>
      </c>
      <c r="R32" s="2">
        <f t="shared" si="4"/>
        <v>4.9402871839857667</v>
      </c>
      <c r="S32" s="2">
        <f t="shared" si="5"/>
        <v>3.0685488343660943</v>
      </c>
      <c r="U32" s="1">
        <v>62</v>
      </c>
      <c r="V32" s="1">
        <f t="shared" si="6"/>
        <v>17.405647763276956</v>
      </c>
      <c r="W32" s="1">
        <f t="shared" si="7"/>
        <v>5.921127432448742</v>
      </c>
      <c r="X32" s="1">
        <f t="shared" si="8"/>
        <v>3.677775806206256</v>
      </c>
    </row>
    <row r="33" spans="1:24" x14ac:dyDescent="0.25">
      <c r="A33" s="2">
        <v>32</v>
      </c>
      <c r="B33" s="2">
        <v>6.1929999999999996</v>
      </c>
      <c r="C33" s="2">
        <v>17.334</v>
      </c>
      <c r="D33" s="2">
        <v>18.805</v>
      </c>
      <c r="F33" s="1">
        <f t="shared" si="12"/>
        <v>13.75731605223759</v>
      </c>
      <c r="G33" s="1">
        <f t="shared" si="12"/>
        <v>16.427661242874386</v>
      </c>
      <c r="H33" s="1">
        <f t="shared" si="12"/>
        <v>19.616330168321166</v>
      </c>
      <c r="I33" s="1">
        <f t="shared" si="12"/>
        <v>23.423931354774968</v>
      </c>
      <c r="K33" s="1">
        <f t="shared" si="11"/>
        <v>17.445766267521794</v>
      </c>
      <c r="L33" s="1">
        <f t="shared" si="11"/>
        <v>20.832053089206994</v>
      </c>
      <c r="M33" s="1">
        <f t="shared" si="11"/>
        <v>24.875630525868893</v>
      </c>
      <c r="N33" s="1">
        <f t="shared" si="11"/>
        <v>29.704081081673895</v>
      </c>
      <c r="P33" s="1">
        <v>63</v>
      </c>
      <c r="Q33" s="2">
        <f t="shared" si="3"/>
        <v>13.75731605223759</v>
      </c>
      <c r="R33" s="2">
        <f t="shared" si="4"/>
        <v>5.8590141160835767</v>
      </c>
      <c r="S33" s="2">
        <f t="shared" si="5"/>
        <v>3.8076011864538017</v>
      </c>
      <c r="U33" s="1">
        <v>64</v>
      </c>
      <c r="V33" s="1">
        <f t="shared" si="6"/>
        <v>17.445766267521794</v>
      </c>
      <c r="W33" s="1">
        <f t="shared" si="7"/>
        <v>7.4298642583470986</v>
      </c>
      <c r="X33" s="1">
        <f t="shared" si="8"/>
        <v>4.8284505558050022</v>
      </c>
    </row>
    <row r="34" spans="1:24" x14ac:dyDescent="0.25">
      <c r="A34" s="2">
        <v>33</v>
      </c>
      <c r="B34" s="2">
        <v>11.233000000000001</v>
      </c>
      <c r="C34" s="2">
        <v>32.039000000000001</v>
      </c>
      <c r="D34" s="2">
        <v>34.204000000000001</v>
      </c>
      <c r="F34" s="1">
        <f t="shared" si="12"/>
        <v>15.711908350159996</v>
      </c>
      <c r="G34" s="1">
        <f t="shared" si="12"/>
        <v>17.326222999015819</v>
      </c>
      <c r="H34" s="1">
        <f t="shared" si="12"/>
        <v>19.106399854258793</v>
      </c>
      <c r="I34" s="1">
        <f t="shared" si="12"/>
        <v>21.06948037154763</v>
      </c>
      <c r="K34" s="1">
        <f t="shared" si="11"/>
        <v>19.051667069815231</v>
      </c>
      <c r="L34" s="1">
        <f t="shared" si="11"/>
        <v>21.009124085888857</v>
      </c>
      <c r="M34" s="1">
        <f t="shared" si="11"/>
        <v>23.167699353490555</v>
      </c>
      <c r="N34" s="1">
        <f t="shared" si="11"/>
        <v>25.548056698576932</v>
      </c>
      <c r="P34" s="1">
        <v>65</v>
      </c>
      <c r="Q34" s="2">
        <f t="shared" si="3"/>
        <v>15.711908350159996</v>
      </c>
      <c r="R34" s="2">
        <f t="shared" si="4"/>
        <v>3.3944915040987969</v>
      </c>
      <c r="S34" s="2">
        <f t="shared" si="5"/>
        <v>1.9630805172888373</v>
      </c>
      <c r="U34" s="1">
        <v>66</v>
      </c>
      <c r="V34" s="1">
        <f t="shared" si="6"/>
        <v>19.051667069815231</v>
      </c>
      <c r="W34" s="1">
        <f t="shared" si="7"/>
        <v>4.1160322836753238</v>
      </c>
      <c r="X34" s="1">
        <f t="shared" si="8"/>
        <v>2.3803573450863773</v>
      </c>
    </row>
    <row r="35" spans="1:24" x14ac:dyDescent="0.25">
      <c r="A35" s="2">
        <v>34</v>
      </c>
      <c r="B35" s="2">
        <v>7.5590000000000002</v>
      </c>
      <c r="C35" s="2">
        <v>20.79</v>
      </c>
      <c r="D35" s="2">
        <v>23.154</v>
      </c>
      <c r="F35" s="1">
        <f t="shared" si="12"/>
        <v>13.531570276115843</v>
      </c>
      <c r="G35" s="1">
        <f t="shared" si="12"/>
        <v>15.648323783059439</v>
      </c>
      <c r="H35" s="1">
        <f t="shared" si="12"/>
        <v>18.096202600497609</v>
      </c>
      <c r="I35" s="1">
        <f t="shared" si="12"/>
        <v>20.927004904689632</v>
      </c>
      <c r="K35" s="1">
        <f t="shared" si="11"/>
        <v>18.499899038359398</v>
      </c>
      <c r="L35" s="1">
        <f t="shared" si="11"/>
        <v>21.393851873727613</v>
      </c>
      <c r="M35" s="1">
        <f t="shared" si="11"/>
        <v>24.740507883095336</v>
      </c>
      <c r="N35" s="1">
        <f t="shared" si="11"/>
        <v>28.610683757475833</v>
      </c>
      <c r="P35" s="1">
        <v>67</v>
      </c>
      <c r="Q35" s="2">
        <f t="shared" si="3"/>
        <v>13.531570276115843</v>
      </c>
      <c r="R35" s="2">
        <f t="shared" si="4"/>
        <v>4.5646323243817655</v>
      </c>
      <c r="S35" s="2">
        <f t="shared" si="5"/>
        <v>2.8308023041920229</v>
      </c>
      <c r="U35" s="1">
        <v>68</v>
      </c>
      <c r="V35" s="1">
        <f t="shared" si="6"/>
        <v>18.499899038359398</v>
      </c>
      <c r="W35" s="1">
        <f t="shared" si="7"/>
        <v>6.240608844735938</v>
      </c>
      <c r="X35" s="1">
        <f t="shared" si="8"/>
        <v>3.8701758743804966</v>
      </c>
    </row>
    <row r="36" spans="1:24" x14ac:dyDescent="0.25">
      <c r="A36" s="2">
        <v>35</v>
      </c>
      <c r="B36" s="2">
        <v>7.8159999999999998</v>
      </c>
      <c r="C36" s="2">
        <v>23.285</v>
      </c>
      <c r="D36" s="2">
        <v>24.812000000000001</v>
      </c>
      <c r="F36" s="1">
        <f t="shared" si="12"/>
        <v>17.091579931101421</v>
      </c>
      <c r="G36" s="1">
        <f t="shared" si="12"/>
        <v>19.670997500539848</v>
      </c>
      <c r="H36" s="1">
        <f t="shared" si="12"/>
        <v>22.63969417842516</v>
      </c>
      <c r="I36" s="1">
        <f t="shared" si="12"/>
        <v>26.056418973087222</v>
      </c>
      <c r="K36" s="1">
        <f t="shared" si="11"/>
        <v>20.779240085165572</v>
      </c>
      <c r="L36" s="1">
        <f t="shared" si="11"/>
        <v>23.915189902053068</v>
      </c>
      <c r="M36" s="1">
        <f t="shared" si="11"/>
        <v>27.524409252077024</v>
      </c>
      <c r="N36" s="1">
        <f t="shared" si="11"/>
        <v>31.678322763842459</v>
      </c>
      <c r="P36" s="1">
        <v>69</v>
      </c>
      <c r="Q36" s="2">
        <f t="shared" si="3"/>
        <v>17.091579931101421</v>
      </c>
      <c r="R36" s="2">
        <f t="shared" si="4"/>
        <v>5.5481142473237384</v>
      </c>
      <c r="S36" s="2">
        <f t="shared" si="5"/>
        <v>3.4167247946620627</v>
      </c>
      <c r="U36" s="1">
        <v>70</v>
      </c>
      <c r="V36" s="1">
        <f t="shared" si="6"/>
        <v>20.779240085165572</v>
      </c>
      <c r="W36" s="1">
        <f t="shared" si="7"/>
        <v>6.7451691669114524</v>
      </c>
      <c r="X36" s="1">
        <f t="shared" si="8"/>
        <v>4.1539135117654347</v>
      </c>
    </row>
    <row r="37" spans="1:24" x14ac:dyDescent="0.25">
      <c r="A37" s="2">
        <v>36</v>
      </c>
      <c r="B37" s="2">
        <v>8.3369999999999997</v>
      </c>
      <c r="C37" s="2">
        <v>25.335999999999999</v>
      </c>
      <c r="D37" s="2">
        <v>26.876999999999999</v>
      </c>
      <c r="F37" s="1">
        <f t="shared" si="12"/>
        <v>18.305606043768183</v>
      </c>
      <c r="G37" s="1">
        <f t="shared" si="12"/>
        <v>20.883990226264665</v>
      </c>
      <c r="H37" s="1">
        <f t="shared" si="12"/>
        <v>23.825545394559313</v>
      </c>
      <c r="I37" s="1">
        <f t="shared" si="12"/>
        <v>27.181424967068558</v>
      </c>
      <c r="K37" s="1">
        <f t="shared" si="11"/>
        <v>22.022089660936054</v>
      </c>
      <c r="L37" s="1">
        <f t="shared" si="11"/>
        <v>25.123948594833905</v>
      </c>
      <c r="M37" s="1">
        <f t="shared" si="11"/>
        <v>28.662711064860254</v>
      </c>
      <c r="N37" s="1">
        <f t="shared" si="11"/>
        <v>32.699915878533261</v>
      </c>
      <c r="P37" s="1">
        <v>71</v>
      </c>
      <c r="Q37" s="2">
        <f t="shared" si="3"/>
        <v>18.305606043768183</v>
      </c>
      <c r="R37" s="2">
        <f t="shared" si="4"/>
        <v>5.5199393507911303</v>
      </c>
      <c r="S37" s="2">
        <f t="shared" si="5"/>
        <v>3.3558795725092452</v>
      </c>
      <c r="U37" s="1">
        <v>72</v>
      </c>
      <c r="V37" s="1">
        <f t="shared" si="6"/>
        <v>22.022089660936054</v>
      </c>
      <c r="W37" s="1">
        <f t="shared" si="7"/>
        <v>6.6406214039242002</v>
      </c>
      <c r="X37" s="1">
        <f t="shared" si="8"/>
        <v>4.0372048136730072</v>
      </c>
    </row>
    <row r="38" spans="1:24" x14ac:dyDescent="0.25">
      <c r="A38" s="2">
        <v>37</v>
      </c>
      <c r="B38" s="2">
        <v>6.7210000000000001</v>
      </c>
      <c r="C38" s="2">
        <v>20.428999999999998</v>
      </c>
      <c r="D38" s="2">
        <v>21.814</v>
      </c>
      <c r="F38" s="1">
        <f t="shared" si="12"/>
        <v>17.745248619103439</v>
      </c>
      <c r="G38" s="1">
        <f t="shared" si="12"/>
        <v>20.89641146172773</v>
      </c>
      <c r="H38" s="1">
        <f t="shared" si="12"/>
        <v>24.607150981685606</v>
      </c>
      <c r="I38" s="1">
        <f t="shared" si="12"/>
        <v>28.976835594210961</v>
      </c>
      <c r="K38" s="1">
        <f t="shared" si="11"/>
        <v>21.806068919984604</v>
      </c>
      <c r="L38" s="1">
        <f t="shared" si="11"/>
        <v>25.678343442550954</v>
      </c>
      <c r="M38" s="1">
        <f t="shared" si="11"/>
        <v>30.238248093827686</v>
      </c>
      <c r="N38" s="1">
        <f t="shared" si="11"/>
        <v>35.607890743790094</v>
      </c>
      <c r="P38" s="1">
        <v>73</v>
      </c>
      <c r="Q38" s="2">
        <f t="shared" si="3"/>
        <v>17.745248619103439</v>
      </c>
      <c r="R38" s="2">
        <f t="shared" si="4"/>
        <v>6.8619023625821676</v>
      </c>
      <c r="S38" s="2">
        <f t="shared" si="5"/>
        <v>4.3696846125253543</v>
      </c>
      <c r="U38" s="1">
        <v>74</v>
      </c>
      <c r="V38" s="1">
        <f t="shared" si="6"/>
        <v>21.806068919984604</v>
      </c>
      <c r="W38" s="1">
        <f t="shared" si="7"/>
        <v>8.4321791738430818</v>
      </c>
      <c r="X38" s="1">
        <f t="shared" si="8"/>
        <v>5.3696426499624081</v>
      </c>
    </row>
    <row r="39" spans="1:24" x14ac:dyDescent="0.25">
      <c r="A39" s="2">
        <v>38</v>
      </c>
      <c r="B39" s="2">
        <v>4.0119999999999996</v>
      </c>
      <c r="C39" s="2">
        <v>11.257999999999999</v>
      </c>
      <c r="D39" s="2">
        <v>13.247999999999999</v>
      </c>
      <c r="F39" s="1">
        <f t="shared" si="12"/>
        <v>12.581785556147443</v>
      </c>
      <c r="G39" s="1">
        <f t="shared" si="12"/>
        <v>16.544963822117438</v>
      </c>
      <c r="H39" s="1">
        <f t="shared" si="12"/>
        <v>21.756516724403077</v>
      </c>
      <c r="I39" s="1">
        <f t="shared" si="12"/>
        <v>28.60967392061978</v>
      </c>
      <c r="K39" s="1">
        <f t="shared" si="11"/>
        <v>20.661294962220687</v>
      </c>
      <c r="L39" s="1">
        <f t="shared" si="11"/>
        <v>27.169464631434277</v>
      </c>
      <c r="M39" s="1">
        <f t="shared" si="11"/>
        <v>35.727664200551068</v>
      </c>
      <c r="N39" s="1">
        <f t="shared" si="11"/>
        <v>46.981639371373731</v>
      </c>
      <c r="P39" s="1">
        <v>75</v>
      </c>
      <c r="Q39" s="2">
        <f t="shared" si="3"/>
        <v>12.581785556147443</v>
      </c>
      <c r="R39" s="2">
        <f t="shared" si="4"/>
        <v>9.1747311682556347</v>
      </c>
      <c r="S39" s="2">
        <f t="shared" si="5"/>
        <v>6.8531571962167028</v>
      </c>
      <c r="U39" s="1">
        <v>76</v>
      </c>
      <c r="V39" s="1">
        <f t="shared" si="6"/>
        <v>20.661294962220687</v>
      </c>
      <c r="W39" s="1">
        <f t="shared" si="7"/>
        <v>15.066369238330381</v>
      </c>
      <c r="X39" s="1">
        <f t="shared" si="8"/>
        <v>11.253975170822663</v>
      </c>
    </row>
    <row r="40" spans="1:24" x14ac:dyDescent="0.25">
      <c r="A40" s="2">
        <v>39</v>
      </c>
      <c r="B40" s="2">
        <v>8.3230000000000004</v>
      </c>
      <c r="C40" s="2">
        <v>24.533000000000001</v>
      </c>
      <c r="D40" s="2">
        <v>27.634</v>
      </c>
      <c r="F40" s="1">
        <f t="shared" si="12"/>
        <v>16.703493539810811</v>
      </c>
      <c r="G40" s="1">
        <f t="shared" si="12"/>
        <v>19.060441137880368</v>
      </c>
      <c r="H40" s="1">
        <f t="shared" si="12"/>
        <v>21.749965987936505</v>
      </c>
      <c r="I40" s="1">
        <f t="shared" si="12"/>
        <v>24.818996425861407</v>
      </c>
      <c r="K40" s="1">
        <f t="shared" si="11"/>
        <v>24.244745008677803</v>
      </c>
      <c r="L40" s="1">
        <f t="shared" si="11"/>
        <v>27.665801410909889</v>
      </c>
      <c r="M40" s="1">
        <f t="shared" si="11"/>
        <v>31.569586210700457</v>
      </c>
      <c r="N40" s="1">
        <f t="shared" si="11"/>
        <v>36.02421483159452</v>
      </c>
      <c r="P40" s="1">
        <v>77</v>
      </c>
      <c r="Q40" s="2">
        <f t="shared" si="3"/>
        <v>16.703493539810811</v>
      </c>
      <c r="R40" s="2">
        <f t="shared" si="4"/>
        <v>5.0464724481256944</v>
      </c>
      <c r="S40" s="2">
        <f t="shared" si="5"/>
        <v>3.0690304379249014</v>
      </c>
      <c r="U40" s="1">
        <v>78</v>
      </c>
      <c r="V40" s="1">
        <f t="shared" si="6"/>
        <v>24.244745008677803</v>
      </c>
      <c r="W40" s="1">
        <f t="shared" si="7"/>
        <v>7.3248412020226539</v>
      </c>
      <c r="X40" s="1">
        <f t="shared" si="8"/>
        <v>4.4546286208940629</v>
      </c>
    </row>
    <row r="41" spans="1:24" x14ac:dyDescent="0.25">
      <c r="A41" s="2">
        <v>40</v>
      </c>
      <c r="B41" s="2">
        <v>5.3550000000000004</v>
      </c>
      <c r="C41" s="2">
        <v>16.225999999999999</v>
      </c>
      <c r="D41" s="2">
        <v>18.082999999999998</v>
      </c>
      <c r="F41" s="1">
        <f t="shared" si="12"/>
        <v>16.859410761324416</v>
      </c>
      <c r="G41" s="1">
        <f t="shared" si="12"/>
        <v>20.698585393898266</v>
      </c>
      <c r="H41" s="1">
        <f t="shared" si="12"/>
        <v>25.412005400053673</v>
      </c>
      <c r="I41" s="1">
        <f t="shared" si="12"/>
        <v>31.198751323494932</v>
      </c>
      <c r="K41" s="1">
        <f t="shared" si="11"/>
        <v>23.847698519273415</v>
      </c>
      <c r="L41" s="1">
        <f t="shared" si="11"/>
        <v>29.278225154907247</v>
      </c>
      <c r="M41" s="1">
        <f t="shared" si="11"/>
        <v>35.945375086348605</v>
      </c>
      <c r="N41" s="1">
        <f t="shared" si="11"/>
        <v>44.130748474749325</v>
      </c>
      <c r="P41" s="1">
        <v>79</v>
      </c>
      <c r="Q41" s="2">
        <f t="shared" si="3"/>
        <v>16.859410761324416</v>
      </c>
      <c r="R41" s="2">
        <f t="shared" si="4"/>
        <v>8.5525946387292571</v>
      </c>
      <c r="S41" s="2">
        <f t="shared" si="5"/>
        <v>5.7867459234412593</v>
      </c>
      <c r="U41" s="1">
        <v>80</v>
      </c>
      <c r="V41" s="1">
        <f t="shared" si="6"/>
        <v>23.847698519273415</v>
      </c>
      <c r="W41" s="1">
        <f t="shared" si="7"/>
        <v>12.09767656707519</v>
      </c>
      <c r="X41" s="1">
        <f t="shared" si="8"/>
        <v>8.1853733884007198</v>
      </c>
    </row>
    <row r="42" spans="1:24" x14ac:dyDescent="0.25">
      <c r="A42" s="2">
        <v>41</v>
      </c>
      <c r="B42" s="2">
        <v>10.220000000000001</v>
      </c>
      <c r="C42" s="2">
        <v>32.798000000000002</v>
      </c>
      <c r="D42" s="2">
        <v>34.838000000000001</v>
      </c>
      <c r="F42" s="1">
        <f t="shared" si="12"/>
        <v>22.23574972469704</v>
      </c>
      <c r="G42" s="1">
        <f t="shared" si="12"/>
        <v>24.75921273976795</v>
      </c>
      <c r="H42" s="1">
        <f t="shared" si="12"/>
        <v>27.569055376271539</v>
      </c>
      <c r="I42" s="1">
        <f t="shared" si="12"/>
        <v>30.697777927290044</v>
      </c>
      <c r="K42" s="1">
        <f t="shared" si="11"/>
        <v>27.148178453718703</v>
      </c>
      <c r="L42" s="1">
        <f t="shared" si="11"/>
        <v>30.229137049794868</v>
      </c>
      <c r="M42" s="1">
        <f t="shared" si="11"/>
        <v>33.659743630059666</v>
      </c>
      <c r="N42" s="1">
        <f t="shared" si="11"/>
        <v>37.479678608590369</v>
      </c>
      <c r="P42" s="1">
        <v>81</v>
      </c>
      <c r="Q42" s="2">
        <f t="shared" si="3"/>
        <v>22.23574972469704</v>
      </c>
      <c r="R42" s="2">
        <f t="shared" si="4"/>
        <v>5.3333056515744985</v>
      </c>
      <c r="S42" s="2">
        <f t="shared" si="5"/>
        <v>3.1287225510185053</v>
      </c>
      <c r="U42" s="1">
        <v>82</v>
      </c>
      <c r="V42" s="1">
        <f t="shared" si="6"/>
        <v>27.148178453718703</v>
      </c>
      <c r="W42" s="1">
        <f t="shared" si="7"/>
        <v>6.5115651763409623</v>
      </c>
      <c r="X42" s="1">
        <f t="shared" si="8"/>
        <v>3.8199349785307035</v>
      </c>
    </row>
    <row r="43" spans="1:24" x14ac:dyDescent="0.25">
      <c r="A43" s="2">
        <v>42</v>
      </c>
      <c r="B43" s="2">
        <v>11.246</v>
      </c>
      <c r="C43" s="2">
        <v>35.951999999999998</v>
      </c>
      <c r="D43" s="2">
        <v>38.607999999999997</v>
      </c>
      <c r="F43" s="1">
        <f t="shared" si="12"/>
        <v>22.179775023114615</v>
      </c>
      <c r="G43" s="1">
        <f t="shared" si="12"/>
        <v>24.455863380191634</v>
      </c>
      <c r="H43" s="1">
        <f t="shared" si="12"/>
        <v>26.965523908484201</v>
      </c>
      <c r="I43" s="1">
        <f t="shared" si="12"/>
        <v>29.732725782561825</v>
      </c>
      <c r="K43" s="1">
        <f t="shared" si="11"/>
        <v>28.088316307336115</v>
      </c>
      <c r="L43" s="1">
        <f t="shared" si="11"/>
        <v>30.970739129497201</v>
      </c>
      <c r="M43" s="1">
        <f t="shared" si="11"/>
        <v>34.148956161421765</v>
      </c>
      <c r="N43" s="1">
        <f t="shared" si="11"/>
        <v>37.65332180283805</v>
      </c>
      <c r="P43" s="1">
        <v>83</v>
      </c>
      <c r="Q43" s="2">
        <f t="shared" si="3"/>
        <v>22.179775023114615</v>
      </c>
      <c r="R43" s="2">
        <f t="shared" si="4"/>
        <v>4.7857488853695855</v>
      </c>
      <c r="S43" s="2">
        <f t="shared" si="5"/>
        <v>2.7672018740776245</v>
      </c>
      <c r="U43" s="1">
        <v>84</v>
      </c>
      <c r="V43" s="1">
        <f t="shared" si="6"/>
        <v>28.088316307336115</v>
      </c>
      <c r="W43" s="1">
        <f t="shared" si="7"/>
        <v>6.0606398540856503</v>
      </c>
      <c r="X43" s="1">
        <f t="shared" si="8"/>
        <v>3.5043656414162854</v>
      </c>
    </row>
    <row r="44" spans="1:24" x14ac:dyDescent="0.25">
      <c r="A44" s="2">
        <v>43</v>
      </c>
      <c r="B44" s="2">
        <v>12.097</v>
      </c>
      <c r="C44" s="2">
        <v>39.756999999999998</v>
      </c>
      <c r="D44" s="2">
        <v>42.395000000000003</v>
      </c>
      <c r="F44" s="1">
        <f t="shared" si="12"/>
        <v>24.427276511210735</v>
      </c>
      <c r="G44" s="1">
        <f t="shared" si="12"/>
        <v>26.749541107722944</v>
      </c>
      <c r="H44" s="1">
        <f t="shared" si="12"/>
        <v>29.292579921685849</v>
      </c>
      <c r="I44" s="1">
        <f t="shared" si="12"/>
        <v>32.077381627328982</v>
      </c>
      <c r="K44" s="1">
        <f t="shared" si="11"/>
        <v>30.379589768786929</v>
      </c>
      <c r="L44" s="1">
        <f t="shared" si="11"/>
        <v>33.26773187272719</v>
      </c>
      <c r="M44" s="1">
        <f t="shared" si="11"/>
        <v>36.430445321311552</v>
      </c>
      <c r="N44" s="1">
        <f t="shared" si="11"/>
        <v>39.89383320108724</v>
      </c>
      <c r="P44" s="1">
        <v>85</v>
      </c>
      <c r="Q44" s="2">
        <f t="shared" si="3"/>
        <v>24.427276511210735</v>
      </c>
      <c r="R44" s="2">
        <f t="shared" si="4"/>
        <v>4.8653034104751143</v>
      </c>
      <c r="S44" s="2">
        <f t="shared" si="5"/>
        <v>2.7848017056431331</v>
      </c>
      <c r="U44" s="1">
        <v>86</v>
      </c>
      <c r="V44" s="1">
        <f t="shared" si="6"/>
        <v>30.379589768786929</v>
      </c>
      <c r="W44" s="1">
        <f t="shared" si="7"/>
        <v>6.0508555525246237</v>
      </c>
      <c r="X44" s="1">
        <f t="shared" si="8"/>
        <v>3.4633878797756878</v>
      </c>
    </row>
    <row r="45" spans="1:24" x14ac:dyDescent="0.25">
      <c r="A45" s="2">
        <v>44</v>
      </c>
      <c r="B45" s="2">
        <v>11.042</v>
      </c>
      <c r="C45" s="2">
        <v>36.421999999999997</v>
      </c>
      <c r="D45" s="2">
        <v>38.774000000000001</v>
      </c>
      <c r="F45" s="1">
        <f t="shared" si="12"/>
        <v>24.508075874262278</v>
      </c>
      <c r="G45" s="1">
        <f t="shared" si="12"/>
        <v>27.071909734899929</v>
      </c>
      <c r="H45" s="1">
        <f t="shared" si="12"/>
        <v>29.903950863161374</v>
      </c>
      <c r="I45" s="1">
        <f t="shared" si="12"/>
        <v>33.032256903307669</v>
      </c>
      <c r="K45" s="1">
        <f t="shared" si="11"/>
        <v>30.326065225110554</v>
      </c>
      <c r="L45" s="1">
        <f t="shared" si="11"/>
        <v>33.498529407241492</v>
      </c>
      <c r="M45" s="1">
        <f t="shared" si="11"/>
        <v>37.00287076869639</v>
      </c>
      <c r="N45" s="1">
        <f t="shared" si="11"/>
        <v>40.873807577620376</v>
      </c>
      <c r="P45" s="1">
        <v>87</v>
      </c>
      <c r="Q45" s="2">
        <f t="shared" si="3"/>
        <v>24.508075874262278</v>
      </c>
      <c r="R45" s="2">
        <f t="shared" si="4"/>
        <v>5.3958749888990951</v>
      </c>
      <c r="S45" s="2">
        <f t="shared" si="5"/>
        <v>3.1283060401462954</v>
      </c>
      <c r="U45" s="1">
        <v>88</v>
      </c>
      <c r="V45" s="1">
        <f t="shared" si="6"/>
        <v>30.326065225110554</v>
      </c>
      <c r="W45" s="1">
        <f t="shared" si="7"/>
        <v>6.6768055435858358</v>
      </c>
      <c r="X45" s="1">
        <f t="shared" si="8"/>
        <v>3.870936808923986</v>
      </c>
    </row>
    <row r="46" spans="1:24" x14ac:dyDescent="0.25">
      <c r="A46" s="2">
        <v>45</v>
      </c>
      <c r="B46" s="2">
        <v>9.0510000000000002</v>
      </c>
      <c r="C46" s="2">
        <v>29.756</v>
      </c>
      <c r="D46" s="2">
        <v>31.911999999999999</v>
      </c>
      <c r="F46" s="1">
        <f t="shared" si="12"/>
        <v>23.717479793834052</v>
      </c>
      <c r="G46" s="1">
        <f t="shared" si="12"/>
        <v>26.7783180264362</v>
      </c>
      <c r="H46" s="1">
        <f t="shared" si="12"/>
        <v>30.234170011241254</v>
      </c>
      <c r="I46" s="1">
        <f t="shared" si="12"/>
        <v>34.136013896250432</v>
      </c>
      <c r="K46" s="1">
        <f t="shared" si="11"/>
        <v>30.096775610958634</v>
      </c>
      <c r="L46" s="1">
        <f t="shared" si="11"/>
        <v>33.980888183999355</v>
      </c>
      <c r="M46" s="1">
        <f t="shared" si="11"/>
        <v>38.36626144606084</v>
      </c>
      <c r="N46" s="1">
        <f t="shared" si="11"/>
        <v>43.317585148954549</v>
      </c>
      <c r="P46" s="1">
        <v>89</v>
      </c>
      <c r="Q46" s="2">
        <f t="shared" si="3"/>
        <v>23.717479793834052</v>
      </c>
      <c r="R46" s="2">
        <f t="shared" si="4"/>
        <v>6.5166902174072021</v>
      </c>
      <c r="S46" s="2">
        <f t="shared" si="5"/>
        <v>3.9018438850091783</v>
      </c>
      <c r="U46" s="1">
        <v>90</v>
      </c>
      <c r="V46" s="1">
        <f t="shared" si="6"/>
        <v>30.096775610958634</v>
      </c>
      <c r="W46" s="1">
        <f t="shared" si="7"/>
        <v>8.2694858351022056</v>
      </c>
      <c r="X46" s="1">
        <f t="shared" si="8"/>
        <v>4.9513237028937098</v>
      </c>
    </row>
    <row r="47" spans="1:24" x14ac:dyDescent="0.25">
      <c r="A47" s="2">
        <v>46</v>
      </c>
      <c r="B47" s="2">
        <v>5.2640000000000002</v>
      </c>
      <c r="C47" s="2">
        <v>17.684000000000001</v>
      </c>
      <c r="D47" s="2">
        <v>19.306000000000001</v>
      </c>
      <c r="F47" s="1">
        <f t="shared" si="12"/>
        <v>23.352862089395682</v>
      </c>
      <c r="G47" s="1">
        <f t="shared" si="12"/>
        <v>28.772569702636911</v>
      </c>
      <c r="H47" s="1">
        <f t="shared" si="12"/>
        <v>35.450077344867438</v>
      </c>
      <c r="I47" s="1">
        <f t="shared" si="12"/>
        <v>43.677293920741107</v>
      </c>
      <c r="K47" s="1">
        <f t="shared" si="11"/>
        <v>31.780415939509069</v>
      </c>
      <c r="L47" s="1">
        <f t="shared" si="11"/>
        <v>39.15598136527943</v>
      </c>
      <c r="M47" s="1">
        <f t="shared" si="11"/>
        <v>48.243260239148235</v>
      </c>
      <c r="N47" s="1">
        <f t="shared" si="11"/>
        <v>59.439505213524065</v>
      </c>
      <c r="P47" s="1">
        <v>91</v>
      </c>
      <c r="Q47" s="2">
        <f t="shared" si="3"/>
        <v>23.352862089395682</v>
      </c>
      <c r="R47" s="2">
        <f t="shared" si="4"/>
        <v>12.097215255471756</v>
      </c>
      <c r="S47" s="2">
        <f t="shared" si="5"/>
        <v>8.2272165758736691</v>
      </c>
      <c r="U47" s="1">
        <v>92</v>
      </c>
      <c r="V47" s="1">
        <f t="shared" si="6"/>
        <v>31.780415939509069</v>
      </c>
      <c r="W47" s="1">
        <f t="shared" si="7"/>
        <v>16.462844299639166</v>
      </c>
      <c r="X47" s="1">
        <f t="shared" si="8"/>
        <v>11.19624497437583</v>
      </c>
    </row>
    <row r="48" spans="1:24" x14ac:dyDescent="0.25">
      <c r="A48" s="2">
        <v>47</v>
      </c>
      <c r="B48" s="2">
        <v>5.2050000000000001</v>
      </c>
      <c r="C48" s="2">
        <v>17.428999999999998</v>
      </c>
      <c r="D48" s="2">
        <v>19.712</v>
      </c>
      <c r="F48" s="1">
        <f t="shared" si="12"/>
        <v>23.044851994922094</v>
      </c>
      <c r="G48" s="1">
        <f t="shared" si="12"/>
        <v>28.460325994330613</v>
      </c>
      <c r="H48" s="1">
        <f t="shared" si="12"/>
        <v>35.148420822231863</v>
      </c>
      <c r="I48" s="1">
        <f t="shared" si="12"/>
        <v>43.408198716444744</v>
      </c>
      <c r="K48" s="1">
        <f t="shared" si="11"/>
        <v>35.732445672718939</v>
      </c>
      <c r="L48" s="1">
        <f t="shared" si="11"/>
        <v>44.12946772860051</v>
      </c>
      <c r="M48" s="1">
        <f t="shared" si="11"/>
        <v>54.499765838765541</v>
      </c>
      <c r="N48" s="1">
        <f t="shared" si="11"/>
        <v>67.307054205760508</v>
      </c>
      <c r="P48" s="1">
        <v>93</v>
      </c>
      <c r="Q48" s="2">
        <f t="shared" si="3"/>
        <v>23.044851994922094</v>
      </c>
      <c r="R48" s="2">
        <f t="shared" si="4"/>
        <v>12.103568827309768</v>
      </c>
      <c r="S48" s="2">
        <f t="shared" si="5"/>
        <v>8.2597778942128812</v>
      </c>
      <c r="U48" s="1">
        <v>94</v>
      </c>
      <c r="V48" s="1">
        <f t="shared" si="6"/>
        <v>35.732445672718939</v>
      </c>
      <c r="W48" s="1">
        <f t="shared" si="7"/>
        <v>18.767320166046602</v>
      </c>
      <c r="X48" s="1">
        <f t="shared" si="8"/>
        <v>12.807288366994968</v>
      </c>
    </row>
    <row r="49" spans="1:24" x14ac:dyDescent="0.25">
      <c r="A49" s="2">
        <v>48</v>
      </c>
      <c r="B49" s="2">
        <v>6.5060000000000002</v>
      </c>
      <c r="C49" s="2">
        <v>22.489000000000001</v>
      </c>
      <c r="D49" s="2">
        <v>24.893000000000001</v>
      </c>
      <c r="F49" s="1">
        <f t="shared" si="12"/>
        <v>26.783713348388623</v>
      </c>
      <c r="G49" s="1">
        <f t="shared" si="12"/>
        <v>31.71073905676737</v>
      </c>
      <c r="H49" s="1">
        <f t="shared" si="12"/>
        <v>37.544120878477401</v>
      </c>
      <c r="I49" s="1">
        <f t="shared" si="12"/>
        <v>44.450588490365327</v>
      </c>
      <c r="K49" s="1">
        <f t="shared" si="11"/>
        <v>38.756522497300594</v>
      </c>
      <c r="L49" s="1">
        <f t="shared" si="11"/>
        <v>45.886018703734827</v>
      </c>
      <c r="M49" s="1">
        <f t="shared" si="11"/>
        <v>54.327028763381811</v>
      </c>
      <c r="N49" s="1">
        <f t="shared" si="11"/>
        <v>64.320813564439504</v>
      </c>
      <c r="P49" s="1">
        <v>95</v>
      </c>
      <c r="Q49" s="2">
        <f t="shared" si="3"/>
        <v>26.783713348388623</v>
      </c>
      <c r="R49" s="2">
        <f t="shared" si="4"/>
        <v>10.760407530088777</v>
      </c>
      <c r="S49" s="2">
        <f t="shared" si="5"/>
        <v>6.9064676118879262</v>
      </c>
      <c r="U49" s="1">
        <v>96</v>
      </c>
      <c r="V49" s="1">
        <f t="shared" si="6"/>
        <v>38.756522497300594</v>
      </c>
      <c r="W49" s="1">
        <f t="shared" si="7"/>
        <v>15.570506266081217</v>
      </c>
      <c r="X49" s="1">
        <f t="shared" si="8"/>
        <v>9.9937848010576928</v>
      </c>
    </row>
    <row r="50" spans="1:24" x14ac:dyDescent="0.25">
      <c r="A50" s="2">
        <v>49</v>
      </c>
      <c r="B50" s="2">
        <v>3.9740000000000002</v>
      </c>
      <c r="C50" s="2">
        <v>13.94</v>
      </c>
      <c r="D50" s="2">
        <v>15.214</v>
      </c>
      <c r="F50" s="1">
        <f t="shared" si="12"/>
        <v>25.313825462116352</v>
      </c>
      <c r="G50" s="1">
        <f t="shared" si="12"/>
        <v>33.374785995492076</v>
      </c>
      <c r="H50" s="1">
        <f t="shared" si="12"/>
        <v>44.002687065685741</v>
      </c>
      <c r="I50" s="1">
        <f t="shared" si="12"/>
        <v>58.014947849019798</v>
      </c>
      <c r="K50" s="1">
        <f t="shared" si="11"/>
        <v>34.880729106207305</v>
      </c>
      <c r="L50" s="1">
        <f t="shared" si="11"/>
        <v>45.988184244558397</v>
      </c>
      <c r="M50" s="1">
        <f t="shared" si="11"/>
        <v>60.632708785180832</v>
      </c>
      <c r="N50" s="1">
        <f t="shared" si="11"/>
        <v>79.940650734945109</v>
      </c>
      <c r="P50" s="1">
        <v>97</v>
      </c>
      <c r="Q50" s="2">
        <f t="shared" si="3"/>
        <v>25.313825462116352</v>
      </c>
      <c r="R50" s="2">
        <f t="shared" si="4"/>
        <v>18.688861603569389</v>
      </c>
      <c r="S50" s="2">
        <f t="shared" si="5"/>
        <v>14.012260783334057</v>
      </c>
      <c r="U50" s="1">
        <v>98</v>
      </c>
      <c r="V50" s="1">
        <f t="shared" si="6"/>
        <v>34.880729106207305</v>
      </c>
      <c r="W50" s="1">
        <f t="shared" si="7"/>
        <v>25.751979678973527</v>
      </c>
      <c r="X50" s="1">
        <f t="shared" si="8"/>
        <v>19.307941949764277</v>
      </c>
    </row>
    <row r="51" spans="1:24" x14ac:dyDescent="0.25">
      <c r="A51" s="2">
        <v>50</v>
      </c>
      <c r="B51" s="2">
        <v>6.7880000000000003</v>
      </c>
      <c r="C51" s="2">
        <v>23.254999999999999</v>
      </c>
      <c r="D51" s="2">
        <v>25.981000000000002</v>
      </c>
      <c r="F51" s="1">
        <f t="shared" si="12"/>
        <v>26.155314545667594</v>
      </c>
      <c r="G51" s="1">
        <f t="shared" si="12"/>
        <v>30.750266001397385</v>
      </c>
      <c r="H51" s="1">
        <f t="shared" si="12"/>
        <v>36.152456033579725</v>
      </c>
      <c r="I51" s="1">
        <f t="shared" si="12"/>
        <v>42.503699876954556</v>
      </c>
      <c r="K51" s="1">
        <f t="shared" si="11"/>
        <v>39.081274763819394</v>
      </c>
      <c r="L51" s="1">
        <f t="shared" si="11"/>
        <v>45.947051891226685</v>
      </c>
      <c r="M51" s="1">
        <f t="shared" si="11"/>
        <v>54.019005015914125</v>
      </c>
      <c r="N51" s="1">
        <f t="shared" si="11"/>
        <v>63.509034482069509</v>
      </c>
      <c r="P51" s="1">
        <v>99</v>
      </c>
      <c r="Q51" s="2">
        <f t="shared" si="3"/>
        <v>26.155314545667594</v>
      </c>
      <c r="R51" s="2">
        <f t="shared" si="4"/>
        <v>9.9971414879121312</v>
      </c>
      <c r="S51" s="2">
        <f t="shared" si="5"/>
        <v>6.3512438433748315</v>
      </c>
      <c r="U51" s="1">
        <v>100</v>
      </c>
      <c r="V51" s="1">
        <f t="shared" si="6"/>
        <v>39.081274763819394</v>
      </c>
      <c r="W51" s="1">
        <f t="shared" si="7"/>
        <v>14.937730252094731</v>
      </c>
      <c r="X51" s="1">
        <f t="shared" si="8"/>
        <v>9.4900294661553843</v>
      </c>
    </row>
    <row r="52" spans="1:24" x14ac:dyDescent="0.25">
      <c r="A52" s="2">
        <v>51</v>
      </c>
      <c r="B52" s="2">
        <v>7.0570000000000004</v>
      </c>
      <c r="C52" s="2">
        <v>27.018999999999998</v>
      </c>
      <c r="D52" s="2">
        <v>27.991</v>
      </c>
      <c r="F52" s="1">
        <f t="shared" si="12"/>
        <v>39.369987406622386</v>
      </c>
      <c r="G52" s="1">
        <f t="shared" si="12"/>
        <v>46.001809953265628</v>
      </c>
      <c r="H52" s="1">
        <f t="shared" si="12"/>
        <v>53.750754276858373</v>
      </c>
      <c r="I52" s="1">
        <f t="shared" si="12"/>
        <v>62.804998069996834</v>
      </c>
      <c r="K52" s="1">
        <f t="shared" si="11"/>
        <v>45.183833944782108</v>
      </c>
      <c r="L52" s="1">
        <f t="shared" si="11"/>
        <v>52.794991286640624</v>
      </c>
      <c r="M52" s="1">
        <f t="shared" si="11"/>
        <v>61.688238062373173</v>
      </c>
      <c r="N52" s="1">
        <f t="shared" si="11"/>
        <v>72.079540549199166</v>
      </c>
      <c r="P52" s="1">
        <v>101</v>
      </c>
      <c r="Q52" s="2">
        <f t="shared" si="3"/>
        <v>39.369987406622386</v>
      </c>
      <c r="R52" s="2">
        <f t="shared" si="4"/>
        <v>14.380766870235988</v>
      </c>
      <c r="S52" s="2">
        <f t="shared" si="5"/>
        <v>9.0542437931384612</v>
      </c>
      <c r="U52" s="1">
        <v>102</v>
      </c>
      <c r="V52" s="1">
        <f t="shared" si="6"/>
        <v>45.183833944782108</v>
      </c>
      <c r="W52" s="1">
        <f t="shared" si="7"/>
        <v>16.504404117591065</v>
      </c>
      <c r="X52" s="1">
        <f t="shared" si="8"/>
        <v>10.391302486825992</v>
      </c>
    </row>
    <row r="53" spans="1:24" x14ac:dyDescent="0.25">
      <c r="A53" s="2">
        <v>52</v>
      </c>
      <c r="B53" s="2">
        <v>7.476</v>
      </c>
      <c r="C53" s="2">
        <v>27.631</v>
      </c>
      <c r="D53" s="2">
        <v>29.83</v>
      </c>
      <c r="F53" s="1">
        <f t="shared" si="12"/>
        <v>34.778817958796367</v>
      </c>
      <c r="G53" s="1">
        <f t="shared" si="12"/>
        <v>40.284243269714196</v>
      </c>
      <c r="H53" s="1">
        <f t="shared" si="12"/>
        <v>46.661167660618091</v>
      </c>
      <c r="I53" s="1">
        <f t="shared" si="12"/>
        <v>54.047547892979388</v>
      </c>
      <c r="K53" s="1">
        <f t="shared" si="11"/>
        <v>46.672250209079479</v>
      </c>
      <c r="L53" s="1">
        <f t="shared" si="11"/>
        <v>54.060384789241844</v>
      </c>
      <c r="M53" s="1">
        <f t="shared" si="11"/>
        <v>62.618047993588092</v>
      </c>
      <c r="N53" s="1">
        <f t="shared" si="11"/>
        <v>72.530374132808561</v>
      </c>
      <c r="P53" s="1">
        <v>103</v>
      </c>
      <c r="Q53" s="2">
        <f t="shared" si="3"/>
        <v>34.778817958796367</v>
      </c>
      <c r="R53" s="2">
        <f t="shared" si="4"/>
        <v>11.882349701821724</v>
      </c>
      <c r="S53" s="2">
        <f t="shared" si="5"/>
        <v>7.3863802323612973</v>
      </c>
      <c r="U53" s="1">
        <v>104</v>
      </c>
      <c r="V53" s="1">
        <f t="shared" si="6"/>
        <v>46.672250209079479</v>
      </c>
      <c r="W53" s="1">
        <f t="shared" si="7"/>
        <v>15.945797784508613</v>
      </c>
      <c r="X53" s="1">
        <f t="shared" si="8"/>
        <v>9.9123261392204682</v>
      </c>
    </row>
    <row r="54" spans="1:24" x14ac:dyDescent="0.25">
      <c r="A54" s="2">
        <v>53</v>
      </c>
      <c r="B54" s="2">
        <v>7.6989999999999998</v>
      </c>
      <c r="C54" s="2">
        <v>28.632000000000001</v>
      </c>
      <c r="D54" s="2">
        <v>30.927</v>
      </c>
      <c r="F54" s="1">
        <f t="shared" si="12"/>
        <v>35.738519445395269</v>
      </c>
      <c r="G54" s="1">
        <f t="shared" si="12"/>
        <v>41.220039579119579</v>
      </c>
      <c r="H54" s="1">
        <f t="shared" si="12"/>
        <v>47.542306991766083</v>
      </c>
      <c r="I54" s="1">
        <f t="shared" si="12"/>
        <v>54.834274231126457</v>
      </c>
      <c r="K54" s="1">
        <f t="shared" si="11"/>
        <v>48.149932881425251</v>
      </c>
      <c r="L54" s="1">
        <f t="shared" si="11"/>
        <v>55.535096861994489</v>
      </c>
      <c r="M54" s="1">
        <f t="shared" si="11"/>
        <v>64.052986139485867</v>
      </c>
      <c r="N54" s="1">
        <f t="shared" si="11"/>
        <v>73.877336409093786</v>
      </c>
      <c r="P54" s="1">
        <v>105</v>
      </c>
      <c r="Q54" s="2">
        <f t="shared" si="3"/>
        <v>35.738519445395269</v>
      </c>
      <c r="R54" s="2">
        <f t="shared" si="4"/>
        <v>11.803787546370813</v>
      </c>
      <c r="S54" s="2">
        <f t="shared" si="5"/>
        <v>7.2919672393603747</v>
      </c>
      <c r="U54" s="1">
        <v>106</v>
      </c>
      <c r="V54" s="1">
        <f t="shared" si="6"/>
        <v>48.149932881425251</v>
      </c>
      <c r="W54" s="1">
        <f t="shared" si="7"/>
        <v>15.903053258060616</v>
      </c>
      <c r="X54" s="1">
        <f t="shared" si="8"/>
        <v>9.824350269607919</v>
      </c>
    </row>
    <row r="55" spans="1:24" x14ac:dyDescent="0.25">
      <c r="A55" s="2">
        <v>54</v>
      </c>
      <c r="B55" s="2">
        <v>6.2569999999999997</v>
      </c>
      <c r="C55" s="2">
        <v>23.698</v>
      </c>
      <c r="D55" s="2">
        <v>25.876999999999999</v>
      </c>
      <c r="F55" s="1">
        <f t="shared" si="12"/>
        <v>37.034753450792465</v>
      </c>
      <c r="G55" s="1">
        <f t="shared" si="12"/>
        <v>44.143163562441167</v>
      </c>
      <c r="H55" s="1">
        <f t="shared" si="12"/>
        <v>52.615954143978165</v>
      </c>
      <c r="I55" s="1">
        <f t="shared" si="12"/>
        <v>62.715002892015519</v>
      </c>
      <c r="K55" s="1">
        <f t="shared" si="11"/>
        <v>52.462924194256388</v>
      </c>
      <c r="L55" s="1">
        <f t="shared" si="11"/>
        <v>62.532600540951002</v>
      </c>
      <c r="M55" s="1">
        <f t="shared" si="11"/>
        <v>74.535039563087182</v>
      </c>
      <c r="N55" s="1">
        <f t="shared" si="11"/>
        <v>88.841213616773132</v>
      </c>
      <c r="P55" s="1">
        <v>107</v>
      </c>
      <c r="Q55" s="2">
        <f t="shared" si="3"/>
        <v>37.034753450792465</v>
      </c>
      <c r="R55" s="2">
        <f t="shared" si="4"/>
        <v>15.5812006931857</v>
      </c>
      <c r="S55" s="2">
        <f t="shared" si="5"/>
        <v>10.099048748037355</v>
      </c>
      <c r="U55" s="1">
        <v>108</v>
      </c>
      <c r="V55" s="1">
        <f t="shared" si="6"/>
        <v>52.462924194256388</v>
      </c>
      <c r="W55" s="1">
        <f t="shared" si="7"/>
        <v>22.072115368830794</v>
      </c>
      <c r="X55" s="1">
        <f t="shared" si="8"/>
        <v>14.30617405368595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55"/>
  <sheetViews>
    <sheetView workbookViewId="0">
      <pane ySplit="1" topLeftCell="A2" activePane="bottomLeft" state="frozen"/>
      <selection pane="bottomLeft" activeCell="B2" sqref="B2:D55"/>
    </sheetView>
  </sheetViews>
  <sheetFormatPr defaultColWidth="9.140625" defaultRowHeight="15" x14ac:dyDescent="0.25"/>
  <cols>
    <col min="1" max="4" width="8.85546875" style="2" customWidth="1"/>
    <col min="5" max="5" width="9.140625" style="1"/>
    <col min="6" max="9" width="11.140625" style="1" customWidth="1"/>
    <col min="10" max="10" width="9.140625" style="1"/>
    <col min="11" max="15" width="11.140625" style="1" customWidth="1"/>
    <col min="16" max="16" width="9.140625" style="1"/>
    <col min="17" max="20" width="9.140625" style="2"/>
    <col min="21" max="16384" width="9.140625" style="1"/>
  </cols>
  <sheetData>
    <row r="1" spans="1:24" ht="15.75" thickBot="1" x14ac:dyDescent="0.3">
      <c r="B1" s="2" t="s">
        <v>10</v>
      </c>
      <c r="C1" s="2" t="s">
        <v>8</v>
      </c>
      <c r="D1" s="2" t="s">
        <v>9</v>
      </c>
      <c r="F1" s="23">
        <v>0.25</v>
      </c>
      <c r="G1" s="23">
        <v>0.5</v>
      </c>
      <c r="H1" s="23">
        <v>0.75</v>
      </c>
      <c r="I1" s="23">
        <v>0.9</v>
      </c>
      <c r="K1" s="23">
        <v>0.25</v>
      </c>
      <c r="L1" s="23">
        <v>0.5</v>
      </c>
      <c r="M1" s="23">
        <v>0.75</v>
      </c>
      <c r="N1" s="23">
        <v>0.9</v>
      </c>
      <c r="O1" s="68"/>
      <c r="Q1" s="2">
        <v>1</v>
      </c>
      <c r="R1" s="2">
        <v>2</v>
      </c>
      <c r="S1" s="2">
        <v>3</v>
      </c>
      <c r="V1" s="2">
        <v>1</v>
      </c>
      <c r="W1" s="2">
        <v>2</v>
      </c>
      <c r="X1" s="2">
        <v>3</v>
      </c>
    </row>
    <row r="2" spans="1:24" x14ac:dyDescent="0.25">
      <c r="A2" s="2">
        <v>1</v>
      </c>
      <c r="B2" s="2">
        <v>2.3210000000000002</v>
      </c>
      <c r="C2" s="2">
        <v>-0.89</v>
      </c>
      <c r="D2" s="2">
        <v>0.442</v>
      </c>
      <c r="F2" s="1">
        <f t="shared" ref="F2:I17" si="0">EXP((LN(F$1/(1-F$1))+$C2)/$B2)</f>
        <v>0.42452212148909946</v>
      </c>
      <c r="G2" s="1">
        <f t="shared" si="0"/>
        <v>0.68150246750706012</v>
      </c>
      <c r="H2" s="1">
        <f t="shared" si="0"/>
        <v>1.0940433718484968</v>
      </c>
      <c r="I2" s="1">
        <f t="shared" si="0"/>
        <v>1.7563119086919936</v>
      </c>
      <c r="K2" s="1">
        <f t="shared" ref="K2:N18" si="1">EXP((LN(K$1/(1-K$1))+$D2)/$B2)</f>
        <v>0.7535946927259044</v>
      </c>
      <c r="L2" s="1">
        <f t="shared" si="1"/>
        <v>1.2097759259080585</v>
      </c>
      <c r="M2" s="1">
        <f t="shared" si="1"/>
        <v>1.9421020411021153</v>
      </c>
      <c r="N2" s="1">
        <f t="shared" si="1"/>
        <v>3.1177346624929054</v>
      </c>
      <c r="P2" s="1">
        <v>1</v>
      </c>
      <c r="Q2" s="2">
        <f>F2</f>
        <v>0.42452212148909946</v>
      </c>
      <c r="R2" s="2">
        <f>H2-F2</f>
        <v>0.66952125035939725</v>
      </c>
      <c r="S2" s="2">
        <f>I2-H2</f>
        <v>0.66226853684349685</v>
      </c>
      <c r="U2" s="1">
        <v>2</v>
      </c>
      <c r="V2" s="1">
        <f>K2</f>
        <v>0.7535946927259044</v>
      </c>
      <c r="W2" s="1">
        <f>M2-K2</f>
        <v>1.188507348376211</v>
      </c>
      <c r="X2" s="1">
        <f>N2-M2</f>
        <v>1.1756326213907902</v>
      </c>
    </row>
    <row r="3" spans="1:24" x14ac:dyDescent="0.25">
      <c r="A3" s="2">
        <v>2</v>
      </c>
      <c r="B3" s="2">
        <v>5.9950000000000001</v>
      </c>
      <c r="C3" s="2">
        <v>-0.29899999999999999</v>
      </c>
      <c r="D3" s="2">
        <v>1.478</v>
      </c>
      <c r="F3" s="1">
        <f t="shared" si="0"/>
        <v>0.79205087259335394</v>
      </c>
      <c r="G3" s="1">
        <f t="shared" si="0"/>
        <v>0.95134843479200748</v>
      </c>
      <c r="H3" s="1">
        <f t="shared" si="0"/>
        <v>1.1426839811662834</v>
      </c>
      <c r="I3" s="1">
        <f t="shared" si="0"/>
        <v>1.3725010028523328</v>
      </c>
      <c r="K3" s="1">
        <f t="shared" si="1"/>
        <v>1.0653293731461839</v>
      </c>
      <c r="L3" s="1">
        <f t="shared" si="1"/>
        <v>1.2795888076761357</v>
      </c>
      <c r="M3" s="1">
        <f t="shared" si="1"/>
        <v>1.5369401783173762</v>
      </c>
      <c r="N3" s="1">
        <f t="shared" si="1"/>
        <v>1.8460501510764369</v>
      </c>
      <c r="P3" s="1">
        <v>3</v>
      </c>
      <c r="Q3" s="2">
        <f t="shared" ref="Q3:Q55" si="2">F3</f>
        <v>0.79205087259335394</v>
      </c>
      <c r="R3" s="2">
        <f t="shared" ref="R3:R55" si="3">H3-F3</f>
        <v>0.35063310857292951</v>
      </c>
      <c r="S3" s="2">
        <f t="shared" ref="S3:S55" si="4">I3-H3</f>
        <v>0.22981702168604934</v>
      </c>
      <c r="U3" s="1">
        <v>4</v>
      </c>
      <c r="V3" s="1">
        <f t="shared" ref="V3:V55" si="5">K3</f>
        <v>1.0653293731461839</v>
      </c>
      <c r="W3" s="1">
        <f t="shared" ref="W3:W55" si="6">M3-K3</f>
        <v>0.47161080517119225</v>
      </c>
      <c r="X3" s="1">
        <f t="shared" ref="X3:X55" si="7">N3-M3</f>
        <v>0.30910997275906071</v>
      </c>
    </row>
    <row r="4" spans="1:24" x14ac:dyDescent="0.25">
      <c r="A4" s="2">
        <v>3</v>
      </c>
      <c r="B4" s="2">
        <v>3.9820000000000002</v>
      </c>
      <c r="C4" s="2">
        <v>-2</v>
      </c>
      <c r="D4" s="2">
        <v>1.444</v>
      </c>
      <c r="F4" s="1">
        <f t="shared" si="0"/>
        <v>0.45925265734807907</v>
      </c>
      <c r="G4" s="1">
        <f t="shared" si="0"/>
        <v>0.60516134487098039</v>
      </c>
      <c r="H4" s="1">
        <f t="shared" si="0"/>
        <v>0.79742653083547899</v>
      </c>
      <c r="I4" s="1">
        <f t="shared" si="0"/>
        <v>1.0507760904918306</v>
      </c>
      <c r="K4" s="1">
        <f t="shared" si="1"/>
        <v>1.090610079292835</v>
      </c>
      <c r="L4" s="1">
        <f t="shared" si="1"/>
        <v>1.437106681376199</v>
      </c>
      <c r="M4" s="1">
        <f t="shared" si="1"/>
        <v>1.8936883611008457</v>
      </c>
      <c r="N4" s="1">
        <f t="shared" si="1"/>
        <v>2.4953301348058141</v>
      </c>
      <c r="P4" s="1">
        <v>5</v>
      </c>
      <c r="Q4" s="2">
        <f t="shared" si="2"/>
        <v>0.45925265734807907</v>
      </c>
      <c r="R4" s="2">
        <f t="shared" si="3"/>
        <v>0.33817387348739991</v>
      </c>
      <c r="S4" s="2">
        <f t="shared" si="4"/>
        <v>0.25334955965635164</v>
      </c>
      <c r="U4" s="1">
        <v>6</v>
      </c>
      <c r="V4" s="1">
        <f t="shared" si="5"/>
        <v>1.090610079292835</v>
      </c>
      <c r="W4" s="1">
        <f t="shared" si="6"/>
        <v>0.80307828180801066</v>
      </c>
      <c r="X4" s="1">
        <f t="shared" si="7"/>
        <v>0.60164177370496841</v>
      </c>
    </row>
    <row r="5" spans="1:24" x14ac:dyDescent="0.25">
      <c r="A5" s="2">
        <v>4</v>
      </c>
      <c r="B5" s="2">
        <v>3.3239999999999998</v>
      </c>
      <c r="C5" s="2">
        <v>-1.32</v>
      </c>
      <c r="D5" s="2">
        <v>2.0329999999999999</v>
      </c>
      <c r="F5" s="1">
        <f t="shared" si="0"/>
        <v>0.48305680407133234</v>
      </c>
      <c r="G5" s="1">
        <f t="shared" si="0"/>
        <v>0.67225878668475414</v>
      </c>
      <c r="H5" s="1">
        <f t="shared" si="0"/>
        <v>0.93556673348942532</v>
      </c>
      <c r="I5" s="1">
        <f t="shared" si="0"/>
        <v>1.3020062067593703</v>
      </c>
      <c r="K5" s="1">
        <f t="shared" si="1"/>
        <v>1.3245905633964754</v>
      </c>
      <c r="L5" s="1">
        <f t="shared" si="1"/>
        <v>1.843401516132035</v>
      </c>
      <c r="M5" s="1">
        <f t="shared" si="1"/>
        <v>2.5654185101277669</v>
      </c>
      <c r="N5" s="1">
        <f t="shared" si="1"/>
        <v>3.5702325697961377</v>
      </c>
      <c r="P5" s="1">
        <v>7</v>
      </c>
      <c r="Q5" s="2">
        <f t="shared" si="2"/>
        <v>0.48305680407133234</v>
      </c>
      <c r="R5" s="2">
        <f t="shared" si="3"/>
        <v>0.45250992941809298</v>
      </c>
      <c r="S5" s="2">
        <f t="shared" si="4"/>
        <v>0.36643947326994497</v>
      </c>
      <c r="U5" s="1">
        <v>8</v>
      </c>
      <c r="V5" s="1">
        <f t="shared" si="5"/>
        <v>1.3245905633964754</v>
      </c>
      <c r="W5" s="1">
        <f t="shared" si="6"/>
        <v>1.2408279467312915</v>
      </c>
      <c r="X5" s="1">
        <f t="shared" si="7"/>
        <v>1.0048140596683708</v>
      </c>
    </row>
    <row r="6" spans="1:24" x14ac:dyDescent="0.25">
      <c r="A6" s="2">
        <v>5</v>
      </c>
      <c r="B6" s="2">
        <v>2.8740000000000001</v>
      </c>
      <c r="C6" s="2">
        <v>-0.371</v>
      </c>
      <c r="D6" s="2">
        <v>2.4540000000000002</v>
      </c>
      <c r="F6" s="1">
        <f t="shared" si="0"/>
        <v>0.59968704490996316</v>
      </c>
      <c r="G6" s="1">
        <f t="shared" si="0"/>
        <v>0.8788962865191855</v>
      </c>
      <c r="H6" s="1">
        <f t="shared" si="0"/>
        <v>1.2881030014133306</v>
      </c>
      <c r="I6" s="1">
        <f>EXP((LN(I$1/(1-I$1))+$C6)/$B6)</f>
        <v>1.8878329191959915</v>
      </c>
      <c r="K6" s="1">
        <f t="shared" si="1"/>
        <v>1.6025614250636648</v>
      </c>
      <c r="L6" s="1">
        <f t="shared" si="1"/>
        <v>2.3487005386598248</v>
      </c>
      <c r="M6" s="1">
        <f t="shared" si="1"/>
        <v>3.4422357446185261</v>
      </c>
      <c r="N6" s="1">
        <f t="shared" si="1"/>
        <v>5.0449117401278096</v>
      </c>
      <c r="P6" s="1">
        <v>9</v>
      </c>
      <c r="Q6" s="2">
        <f t="shared" si="2"/>
        <v>0.59968704490996316</v>
      </c>
      <c r="R6" s="2">
        <f t="shared" si="3"/>
        <v>0.6884159565033674</v>
      </c>
      <c r="S6" s="2">
        <f t="shared" si="4"/>
        <v>0.59972991778266094</v>
      </c>
      <c r="U6" s="1">
        <v>10</v>
      </c>
      <c r="V6" s="1">
        <f t="shared" si="5"/>
        <v>1.6025614250636648</v>
      </c>
      <c r="W6" s="1">
        <f t="shared" si="6"/>
        <v>1.8396743195548613</v>
      </c>
      <c r="X6" s="1">
        <f t="shared" si="7"/>
        <v>1.6026759955092835</v>
      </c>
    </row>
    <row r="7" spans="1:24" x14ac:dyDescent="0.25">
      <c r="A7" s="2">
        <v>6</v>
      </c>
      <c r="B7" s="2">
        <v>2.2839999999999998</v>
      </c>
      <c r="C7" s="2">
        <v>9.9000000000000005E-2</v>
      </c>
      <c r="D7" s="2">
        <v>2.081</v>
      </c>
      <c r="F7" s="1">
        <f t="shared" si="0"/>
        <v>0.64554612161433489</v>
      </c>
      <c r="G7" s="1">
        <f t="shared" si="0"/>
        <v>1.0442981247033021</v>
      </c>
      <c r="H7" s="1">
        <f t="shared" si="0"/>
        <v>1.6893581058649132</v>
      </c>
      <c r="I7" s="1">
        <f t="shared" si="0"/>
        <v>2.732869802540653</v>
      </c>
      <c r="K7" s="1">
        <f t="shared" si="1"/>
        <v>1.5374377185477288</v>
      </c>
      <c r="L7" s="1">
        <f t="shared" si="1"/>
        <v>2.4871086241095992</v>
      </c>
      <c r="M7" s="1">
        <f t="shared" si="1"/>
        <v>4.023388546733063</v>
      </c>
      <c r="N7" s="1">
        <f t="shared" si="1"/>
        <v>6.5086242076692882</v>
      </c>
      <c r="P7" s="1">
        <v>11</v>
      </c>
      <c r="Q7" s="2">
        <f t="shared" si="2"/>
        <v>0.64554612161433489</v>
      </c>
      <c r="R7" s="2">
        <f t="shared" si="3"/>
        <v>1.0438119842505782</v>
      </c>
      <c r="S7" s="2">
        <f t="shared" si="4"/>
        <v>1.0435116966757398</v>
      </c>
      <c r="U7" s="1">
        <v>12</v>
      </c>
      <c r="V7" s="1">
        <f t="shared" si="5"/>
        <v>1.5374377185477288</v>
      </c>
      <c r="W7" s="1">
        <f t="shared" si="6"/>
        <v>2.4859508281853344</v>
      </c>
      <c r="X7" s="1">
        <f t="shared" si="7"/>
        <v>2.4852356609362252</v>
      </c>
    </row>
    <row r="8" spans="1:24" x14ac:dyDescent="0.25">
      <c r="A8" s="2">
        <v>7</v>
      </c>
      <c r="B8" s="2">
        <v>3.7229999999999999</v>
      </c>
      <c r="C8" s="2">
        <v>1.121</v>
      </c>
      <c r="D8" s="2">
        <v>3.4780000000000002</v>
      </c>
      <c r="F8" s="1">
        <f t="shared" si="0"/>
        <v>1.0060314689926524</v>
      </c>
      <c r="G8" s="1">
        <f t="shared" si="0"/>
        <v>1.3513461751975562</v>
      </c>
      <c r="H8" s="1">
        <f t="shared" si="0"/>
        <v>1.8151882336738325</v>
      </c>
      <c r="I8" s="1">
        <f t="shared" si="0"/>
        <v>2.4382414988418781</v>
      </c>
      <c r="K8" s="1">
        <f t="shared" si="1"/>
        <v>1.8947841846008375</v>
      </c>
      <c r="L8" s="1">
        <f t="shared" si="1"/>
        <v>2.5451583172134971</v>
      </c>
      <c r="M8" s="1">
        <f t="shared" si="1"/>
        <v>3.4187697534775894</v>
      </c>
      <c r="N8" s="1">
        <f t="shared" si="1"/>
        <v>4.5922434562300696</v>
      </c>
      <c r="P8" s="1">
        <v>13</v>
      </c>
      <c r="Q8" s="2">
        <f t="shared" si="2"/>
        <v>1.0060314689926524</v>
      </c>
      <c r="R8" s="2">
        <f t="shared" si="3"/>
        <v>0.80915676468118014</v>
      </c>
      <c r="S8" s="2">
        <f t="shared" si="4"/>
        <v>0.6230532651680456</v>
      </c>
      <c r="U8" s="1">
        <v>14</v>
      </c>
      <c r="V8" s="1">
        <f t="shared" si="5"/>
        <v>1.8947841846008375</v>
      </c>
      <c r="W8" s="1">
        <f t="shared" si="6"/>
        <v>1.5239855688767519</v>
      </c>
      <c r="X8" s="1">
        <f t="shared" si="7"/>
        <v>1.1734737027524802</v>
      </c>
    </row>
    <row r="9" spans="1:24" x14ac:dyDescent="0.25">
      <c r="A9" s="2">
        <v>8</v>
      </c>
      <c r="B9" s="2">
        <v>2.9359999999999999</v>
      </c>
      <c r="C9" s="2">
        <v>0.107</v>
      </c>
      <c r="D9" s="2">
        <v>3.0270000000000001</v>
      </c>
      <c r="F9" s="1">
        <f t="shared" si="0"/>
        <v>0.71337888433250984</v>
      </c>
      <c r="G9" s="1">
        <f t="shared" si="0"/>
        <v>1.0371163708313418</v>
      </c>
      <c r="H9" s="1">
        <f t="shared" si="0"/>
        <v>1.5077687190766715</v>
      </c>
      <c r="I9" s="1">
        <f t="shared" si="0"/>
        <v>2.1920071596245263</v>
      </c>
      <c r="K9" s="1">
        <f t="shared" si="1"/>
        <v>1.9286259446525273</v>
      </c>
      <c r="L9" s="1">
        <f t="shared" si="1"/>
        <v>2.8038530216390436</v>
      </c>
      <c r="M9" s="1">
        <f t="shared" si="1"/>
        <v>4.0762656899603131</v>
      </c>
      <c r="N9" s="1">
        <f t="shared" si="1"/>
        <v>5.926110194404723</v>
      </c>
      <c r="P9" s="1">
        <v>15</v>
      </c>
      <c r="Q9" s="2">
        <f t="shared" si="2"/>
        <v>0.71337888433250984</v>
      </c>
      <c r="R9" s="2">
        <f t="shared" si="3"/>
        <v>0.79438983474416169</v>
      </c>
      <c r="S9" s="2">
        <f t="shared" si="4"/>
        <v>0.68423844054785476</v>
      </c>
      <c r="U9" s="1">
        <v>16</v>
      </c>
      <c r="V9" s="1">
        <f t="shared" si="5"/>
        <v>1.9286259446525273</v>
      </c>
      <c r="W9" s="1">
        <f t="shared" si="6"/>
        <v>2.147639745307786</v>
      </c>
      <c r="X9" s="1">
        <f t="shared" si="7"/>
        <v>1.8498445044444098</v>
      </c>
    </row>
    <row r="10" spans="1:24" x14ac:dyDescent="0.25">
      <c r="A10" s="2">
        <v>9</v>
      </c>
      <c r="B10" s="2">
        <v>3.2519999999999998</v>
      </c>
      <c r="C10" s="2">
        <v>3.8319999999999999</v>
      </c>
      <c r="D10" s="2">
        <v>5.7610000000000001</v>
      </c>
      <c r="F10" s="1">
        <f t="shared" si="0"/>
        <v>2.3175836818655537</v>
      </c>
      <c r="G10" s="1">
        <f t="shared" si="0"/>
        <v>3.2490147077067926</v>
      </c>
      <c r="H10" s="1">
        <f t="shared" si="0"/>
        <v>4.5547855093619996</v>
      </c>
      <c r="I10" s="1">
        <f t="shared" si="0"/>
        <v>6.3853422968765088</v>
      </c>
      <c r="K10" s="1">
        <f t="shared" si="1"/>
        <v>4.1941829703463602</v>
      </c>
      <c r="L10" s="1">
        <f t="shared" si="1"/>
        <v>5.8798145085745421</v>
      </c>
      <c r="M10" s="1">
        <f t="shared" si="1"/>
        <v>8.2428971028864453</v>
      </c>
      <c r="N10" s="1">
        <f t="shared" si="1"/>
        <v>11.555696620988456</v>
      </c>
      <c r="P10" s="1">
        <v>17</v>
      </c>
      <c r="Q10" s="2">
        <f t="shared" si="2"/>
        <v>2.3175836818655537</v>
      </c>
      <c r="R10" s="2">
        <f t="shared" si="3"/>
        <v>2.2372018274964458</v>
      </c>
      <c r="S10" s="2">
        <f t="shared" si="4"/>
        <v>1.8305567875145092</v>
      </c>
      <c r="U10" s="1">
        <v>18</v>
      </c>
      <c r="V10" s="1">
        <f t="shared" si="5"/>
        <v>4.1941829703463602</v>
      </c>
      <c r="W10" s="1">
        <f t="shared" si="6"/>
        <v>4.0487141325400851</v>
      </c>
      <c r="X10" s="1">
        <f t="shared" si="7"/>
        <v>3.3127995181020111</v>
      </c>
    </row>
    <row r="11" spans="1:24" x14ac:dyDescent="0.25">
      <c r="A11" s="2">
        <v>10</v>
      </c>
      <c r="B11" s="2">
        <v>3.3039999999999998</v>
      </c>
      <c r="C11" s="2">
        <v>2.4329999999999998</v>
      </c>
      <c r="D11" s="2">
        <v>5.39</v>
      </c>
      <c r="F11" s="1">
        <f t="shared" si="0"/>
        <v>1.4976098032287639</v>
      </c>
      <c r="G11" s="1">
        <f t="shared" si="0"/>
        <v>2.0883622477584285</v>
      </c>
      <c r="H11" s="1">
        <f t="shared" si="0"/>
        <v>2.9121449849353334</v>
      </c>
      <c r="I11" s="1">
        <f t="shared" si="0"/>
        <v>4.0608799658137684</v>
      </c>
      <c r="K11" s="1">
        <f t="shared" si="1"/>
        <v>3.6650653265151378</v>
      </c>
      <c r="L11" s="1">
        <f t="shared" si="1"/>
        <v>5.1107999206208889</v>
      </c>
      <c r="M11" s="1">
        <f t="shared" si="1"/>
        <v>7.1268240813198513</v>
      </c>
      <c r="N11" s="1">
        <f t="shared" si="1"/>
        <v>9.9380962422630059</v>
      </c>
      <c r="P11" s="1">
        <v>19</v>
      </c>
      <c r="Q11" s="2">
        <f t="shared" si="2"/>
        <v>1.4976098032287639</v>
      </c>
      <c r="R11" s="2">
        <f t="shared" si="3"/>
        <v>1.4145351817065694</v>
      </c>
      <c r="S11" s="2">
        <f t="shared" si="4"/>
        <v>1.1487349808784351</v>
      </c>
      <c r="U11" s="1">
        <v>20</v>
      </c>
      <c r="V11" s="1">
        <f t="shared" si="5"/>
        <v>3.6650653265151378</v>
      </c>
      <c r="W11" s="1">
        <f t="shared" si="6"/>
        <v>3.4617587548047135</v>
      </c>
      <c r="X11" s="1">
        <f t="shared" si="7"/>
        <v>2.8112721609431546</v>
      </c>
    </row>
    <row r="12" spans="1:24" x14ac:dyDescent="0.25">
      <c r="A12" s="2">
        <v>11</v>
      </c>
      <c r="B12" s="2">
        <v>4.9509999999999996</v>
      </c>
      <c r="C12" s="2">
        <v>5.63</v>
      </c>
      <c r="D12" s="2">
        <v>7.87</v>
      </c>
      <c r="F12" s="1">
        <f t="shared" si="0"/>
        <v>2.4973919379062313</v>
      </c>
      <c r="G12" s="1">
        <f t="shared" si="0"/>
        <v>3.1178510899814151</v>
      </c>
      <c r="H12" s="1">
        <f t="shared" si="0"/>
        <v>3.8924588774993025</v>
      </c>
      <c r="I12" s="1">
        <f t="shared" si="0"/>
        <v>4.8595124256282043</v>
      </c>
      <c r="K12" s="1">
        <f t="shared" si="1"/>
        <v>3.9262344614066502</v>
      </c>
      <c r="L12" s="1">
        <f t="shared" si="1"/>
        <v>4.9016793116110966</v>
      </c>
      <c r="M12" s="1">
        <f t="shared" si="1"/>
        <v>6.1194664531746481</v>
      </c>
      <c r="N12" s="1">
        <f t="shared" si="1"/>
        <v>7.6398040938384941</v>
      </c>
      <c r="P12" s="1">
        <v>21</v>
      </c>
      <c r="Q12" s="2">
        <f t="shared" si="2"/>
        <v>2.4973919379062313</v>
      </c>
      <c r="R12" s="2">
        <f t="shared" si="3"/>
        <v>1.3950669395930713</v>
      </c>
      <c r="S12" s="2">
        <f t="shared" si="4"/>
        <v>0.96705354812890176</v>
      </c>
      <c r="U12" s="1">
        <v>22</v>
      </c>
      <c r="V12" s="1">
        <f t="shared" si="5"/>
        <v>3.9262344614066502</v>
      </c>
      <c r="W12" s="1">
        <f t="shared" si="6"/>
        <v>2.1932319917679979</v>
      </c>
      <c r="X12" s="1">
        <f t="shared" si="7"/>
        <v>1.520337640663846</v>
      </c>
    </row>
    <row r="13" spans="1:24" x14ac:dyDescent="0.25">
      <c r="A13" s="2">
        <v>12</v>
      </c>
      <c r="B13" s="2">
        <v>5.3250000000000002</v>
      </c>
      <c r="C13" s="2">
        <v>5.8390000000000004</v>
      </c>
      <c r="D13" s="2">
        <v>8.4209999999999994</v>
      </c>
      <c r="F13" s="1">
        <f t="shared" si="0"/>
        <v>2.4356499837936205</v>
      </c>
      <c r="G13" s="1">
        <f t="shared" si="0"/>
        <v>2.9937471242624789</v>
      </c>
      <c r="H13" s="1">
        <f t="shared" si="0"/>
        <v>3.6797248798739068</v>
      </c>
      <c r="I13" s="1">
        <f t="shared" si="0"/>
        <v>4.5228854106703347</v>
      </c>
      <c r="K13" s="1">
        <f t="shared" si="1"/>
        <v>3.9554575511422176</v>
      </c>
      <c r="L13" s="1">
        <f t="shared" si="1"/>
        <v>4.8617985948992981</v>
      </c>
      <c r="M13" s="1">
        <f t="shared" si="1"/>
        <v>5.9758157613242755</v>
      </c>
      <c r="N13" s="1">
        <f t="shared" si="1"/>
        <v>7.3450953008947719</v>
      </c>
      <c r="P13" s="1">
        <v>23</v>
      </c>
      <c r="Q13" s="2">
        <f t="shared" si="2"/>
        <v>2.4356499837936205</v>
      </c>
      <c r="R13" s="2">
        <f t="shared" si="3"/>
        <v>1.2440748960802863</v>
      </c>
      <c r="S13" s="2">
        <f t="shared" si="4"/>
        <v>0.84316053079642783</v>
      </c>
      <c r="U13" s="1">
        <v>24</v>
      </c>
      <c r="V13" s="1">
        <f t="shared" si="5"/>
        <v>3.9554575511422176</v>
      </c>
      <c r="W13" s="1">
        <f t="shared" si="6"/>
        <v>2.0203582101820579</v>
      </c>
      <c r="X13" s="1">
        <f t="shared" si="7"/>
        <v>1.3692795395704964</v>
      </c>
    </row>
    <row r="14" spans="1:24" x14ac:dyDescent="0.25">
      <c r="A14" s="2">
        <v>13</v>
      </c>
      <c r="B14" s="2">
        <v>3.1669999999999998</v>
      </c>
      <c r="C14" s="2">
        <v>2.73</v>
      </c>
      <c r="D14" s="2">
        <v>4.2460000000000004</v>
      </c>
      <c r="F14" s="1">
        <f t="shared" si="0"/>
        <v>1.6738407623352771</v>
      </c>
      <c r="G14" s="1">
        <f t="shared" si="0"/>
        <v>2.3679261379397367</v>
      </c>
      <c r="H14" s="1">
        <f t="shared" si="0"/>
        <v>3.3498253363811181</v>
      </c>
      <c r="I14" s="1">
        <f>EXP((LN(I$1/(1-I$1))+$C14)/$B14)</f>
        <v>4.7388850540854399</v>
      </c>
      <c r="K14" s="1">
        <f t="shared" si="1"/>
        <v>2.7015003329468947</v>
      </c>
      <c r="L14" s="1">
        <f t="shared" si="1"/>
        <v>3.8217215125727231</v>
      </c>
      <c r="M14" s="1">
        <f t="shared" si="1"/>
        <v>5.4064606772522099</v>
      </c>
      <c r="N14" s="1">
        <f t="shared" si="1"/>
        <v>7.6483377866529523</v>
      </c>
      <c r="P14" s="1">
        <v>25</v>
      </c>
      <c r="Q14" s="2">
        <f t="shared" si="2"/>
        <v>1.6738407623352771</v>
      </c>
      <c r="R14" s="2">
        <f t="shared" si="3"/>
        <v>1.675984574045841</v>
      </c>
      <c r="S14" s="2">
        <f t="shared" si="4"/>
        <v>1.3890597177043218</v>
      </c>
      <c r="U14" s="1">
        <v>26</v>
      </c>
      <c r="V14" s="1">
        <f t="shared" si="5"/>
        <v>2.7015003329468947</v>
      </c>
      <c r="W14" s="1">
        <f t="shared" si="6"/>
        <v>2.7049603443053152</v>
      </c>
      <c r="X14" s="1">
        <f t="shared" si="7"/>
        <v>2.2418771094007424</v>
      </c>
    </row>
    <row r="15" spans="1:24" x14ac:dyDescent="0.25">
      <c r="A15" s="2">
        <v>14</v>
      </c>
      <c r="B15" s="2">
        <v>6.4219999999999997</v>
      </c>
      <c r="C15" s="2">
        <v>10.066000000000001</v>
      </c>
      <c r="D15" s="2">
        <v>12.27</v>
      </c>
      <c r="F15" s="1">
        <f t="shared" si="0"/>
        <v>4.0404430903042909</v>
      </c>
      <c r="G15" s="1">
        <f t="shared" si="0"/>
        <v>4.7942844956357824</v>
      </c>
      <c r="H15" s="1">
        <f t="shared" si="0"/>
        <v>5.6887730655705413</v>
      </c>
      <c r="I15" s="1">
        <f t="shared" si="0"/>
        <v>6.7501498964068531</v>
      </c>
      <c r="K15" s="1">
        <f t="shared" si="1"/>
        <v>5.6947780767235727</v>
      </c>
      <c r="L15" s="1">
        <f t="shared" si="1"/>
        <v>6.7572752861781336</v>
      </c>
      <c r="M15" s="1">
        <f t="shared" si="1"/>
        <v>8.018006791138065</v>
      </c>
      <c r="N15" s="1">
        <f t="shared" si="1"/>
        <v>9.5139579460728498</v>
      </c>
      <c r="P15" s="1">
        <v>27</v>
      </c>
      <c r="Q15" s="2">
        <f t="shared" si="2"/>
        <v>4.0404430903042909</v>
      </c>
      <c r="R15" s="2">
        <f t="shared" si="3"/>
        <v>1.6483299752662504</v>
      </c>
      <c r="S15" s="2">
        <f t="shared" si="4"/>
        <v>1.0613768308363118</v>
      </c>
      <c r="U15" s="1">
        <v>28</v>
      </c>
      <c r="V15" s="1">
        <f t="shared" si="5"/>
        <v>5.6947780767235727</v>
      </c>
      <c r="W15" s="1">
        <f t="shared" si="6"/>
        <v>2.3232287144144923</v>
      </c>
      <c r="X15" s="1">
        <f t="shared" si="7"/>
        <v>1.4959511549347848</v>
      </c>
    </row>
    <row r="16" spans="1:24" x14ac:dyDescent="0.25">
      <c r="A16" s="2">
        <v>15</v>
      </c>
      <c r="B16" s="2">
        <v>6.9269999999999996</v>
      </c>
      <c r="C16" s="2">
        <v>11.792</v>
      </c>
      <c r="D16" s="2">
        <v>14.444000000000001</v>
      </c>
      <c r="F16" s="1">
        <f t="shared" si="0"/>
        <v>4.682001405744435</v>
      </c>
      <c r="G16" s="1">
        <f t="shared" si="0"/>
        <v>5.4866849477561654</v>
      </c>
      <c r="H16" s="1">
        <f t="shared" si="0"/>
        <v>6.4296673809194669</v>
      </c>
      <c r="I16" s="1">
        <f t="shared" si="0"/>
        <v>7.5347177800260727</v>
      </c>
      <c r="K16" s="1">
        <f t="shared" si="1"/>
        <v>6.8659566946985517</v>
      </c>
      <c r="L16" s="1">
        <f t="shared" si="1"/>
        <v>8.045991016262521</v>
      </c>
      <c r="M16" s="1">
        <f t="shared" si="1"/>
        <v>9.4288348022590469</v>
      </c>
      <c r="N16" s="1">
        <f t="shared" si="1"/>
        <v>11.049344393823112</v>
      </c>
      <c r="P16" s="1">
        <v>29</v>
      </c>
      <c r="Q16" s="2">
        <f t="shared" si="2"/>
        <v>4.682001405744435</v>
      </c>
      <c r="R16" s="2">
        <f t="shared" si="3"/>
        <v>1.7476659751750319</v>
      </c>
      <c r="S16" s="2">
        <f t="shared" si="4"/>
        <v>1.1050503991066059</v>
      </c>
      <c r="U16" s="1">
        <v>30</v>
      </c>
      <c r="V16" s="1">
        <f t="shared" si="5"/>
        <v>6.8659566946985517</v>
      </c>
      <c r="W16" s="1">
        <f t="shared" si="6"/>
        <v>2.5628781075604952</v>
      </c>
      <c r="X16" s="1">
        <f t="shared" si="7"/>
        <v>1.6205095915640655</v>
      </c>
    </row>
    <row r="17" spans="1:24" x14ac:dyDescent="0.25">
      <c r="A17" s="2">
        <v>16</v>
      </c>
      <c r="B17" s="2">
        <v>13.128</v>
      </c>
      <c r="C17" s="2">
        <v>26.071999999999999</v>
      </c>
      <c r="D17" s="2">
        <v>27.585999999999999</v>
      </c>
      <c r="F17" s="1">
        <f t="shared" si="0"/>
        <v>6.7012862829712052</v>
      </c>
      <c r="G17" s="1">
        <f t="shared" si="0"/>
        <v>7.2862146298946575</v>
      </c>
      <c r="H17" s="1">
        <f t="shared" si="0"/>
        <v>7.9221990213724274</v>
      </c>
      <c r="I17" s="1">
        <f t="shared" si="0"/>
        <v>8.6136959343375263</v>
      </c>
      <c r="K17" s="1">
        <f t="shared" si="1"/>
        <v>7.5204465001774699</v>
      </c>
      <c r="L17" s="1">
        <f t="shared" si="1"/>
        <v>8.1768760502256885</v>
      </c>
      <c r="M17" s="1">
        <f t="shared" si="1"/>
        <v>8.8906026974830059</v>
      </c>
      <c r="N17" s="1">
        <f t="shared" si="1"/>
        <v>9.6666276752856568</v>
      </c>
      <c r="P17" s="1">
        <v>31</v>
      </c>
      <c r="Q17" s="2">
        <f t="shared" si="2"/>
        <v>6.7012862829712052</v>
      </c>
      <c r="R17" s="2">
        <f t="shared" si="3"/>
        <v>1.2209127384012222</v>
      </c>
      <c r="S17" s="2">
        <f t="shared" si="4"/>
        <v>0.69149691296509896</v>
      </c>
      <c r="U17" s="1">
        <v>32</v>
      </c>
      <c r="V17" s="1">
        <f t="shared" si="5"/>
        <v>7.5204465001774699</v>
      </c>
      <c r="W17" s="1">
        <f t="shared" si="6"/>
        <v>1.3701561973055361</v>
      </c>
      <c r="X17" s="1">
        <f t="shared" si="7"/>
        <v>0.77602497780265089</v>
      </c>
    </row>
    <row r="18" spans="1:24" x14ac:dyDescent="0.25">
      <c r="A18" s="2">
        <v>17</v>
      </c>
      <c r="B18" s="2">
        <v>8.0129999999999999</v>
      </c>
      <c r="C18" s="2">
        <v>14.945</v>
      </c>
      <c r="D18" s="2">
        <v>16.539000000000001</v>
      </c>
      <c r="F18" s="1">
        <f t="shared" ref="F18:I33" si="8">EXP((LN(F$1/(1-F$1))+$C18)/$B18)</f>
        <v>5.6293302794747122</v>
      </c>
      <c r="G18" s="1">
        <f t="shared" si="8"/>
        <v>6.4565442051264785</v>
      </c>
      <c r="H18" s="1">
        <f t="shared" si="8"/>
        <v>7.4053148426463</v>
      </c>
      <c r="I18" s="1">
        <f t="shared" si="8"/>
        <v>8.4935046019162677</v>
      </c>
      <c r="K18" s="1">
        <f t="shared" si="1"/>
        <v>6.8683041244737293</v>
      </c>
      <c r="L18" s="1">
        <f>EXP((LN(L$1/(1-L$1))+$D18)/$B18)</f>
        <v>7.8775817001903023</v>
      </c>
      <c r="M18" s="1">
        <f>EXP((LN(M$1/(1-M$1))+$D18)/$B18)</f>
        <v>9.0351697185406863</v>
      </c>
      <c r="N18" s="1">
        <f>EXP((LN(N$1/(1-N$1))+$D18)/$B18)</f>
        <v>10.362861973346778</v>
      </c>
      <c r="P18" s="1">
        <v>33</v>
      </c>
      <c r="Q18" s="2">
        <f t="shared" si="2"/>
        <v>5.6293302794747122</v>
      </c>
      <c r="R18" s="2">
        <f t="shared" si="3"/>
        <v>1.7759845631715878</v>
      </c>
      <c r="S18" s="2">
        <f t="shared" si="4"/>
        <v>1.0881897592699676</v>
      </c>
      <c r="U18" s="1">
        <v>34</v>
      </c>
      <c r="V18" s="1">
        <f t="shared" si="5"/>
        <v>6.8683041244737293</v>
      </c>
      <c r="W18" s="1">
        <f t="shared" si="6"/>
        <v>2.166865594066957</v>
      </c>
      <c r="X18" s="1">
        <f t="shared" si="7"/>
        <v>1.3276922548060917</v>
      </c>
    </row>
    <row r="19" spans="1:24" x14ac:dyDescent="0.25">
      <c r="A19" s="2">
        <v>18</v>
      </c>
      <c r="B19" s="2">
        <v>11.013999999999999</v>
      </c>
      <c r="C19" s="2">
        <v>22.576000000000001</v>
      </c>
      <c r="D19" s="2">
        <v>23.847000000000001</v>
      </c>
      <c r="F19" s="1">
        <f t="shared" si="8"/>
        <v>7.0287435546226975</v>
      </c>
      <c r="G19" s="1">
        <f t="shared" si="8"/>
        <v>7.7659970966400804</v>
      </c>
      <c r="H19" s="1">
        <f t="shared" si="8"/>
        <v>8.5805820679510649</v>
      </c>
      <c r="I19" s="1">
        <f t="shared" si="8"/>
        <v>9.4806098571292878</v>
      </c>
      <c r="K19" s="1">
        <f t="shared" ref="K19:N55" si="9">EXP((LN(K$1/(1-K$1))+$D19)/$B19)</f>
        <v>7.8885042955055704</v>
      </c>
      <c r="L19" s="1">
        <f t="shared" si="9"/>
        <v>8.7159391973317764</v>
      </c>
      <c r="M19" s="1">
        <f t="shared" si="9"/>
        <v>9.6301647620153528</v>
      </c>
      <c r="N19" s="1">
        <f t="shared" si="9"/>
        <v>10.640284568753401</v>
      </c>
      <c r="P19" s="1">
        <v>35</v>
      </c>
      <c r="Q19" s="2">
        <f t="shared" si="2"/>
        <v>7.0287435546226975</v>
      </c>
      <c r="R19" s="2">
        <f t="shared" si="3"/>
        <v>1.5518385133283674</v>
      </c>
      <c r="S19" s="2">
        <f t="shared" si="4"/>
        <v>0.9000277891782229</v>
      </c>
      <c r="U19" s="1">
        <v>36</v>
      </c>
      <c r="V19" s="1">
        <f t="shared" si="5"/>
        <v>7.8885042955055704</v>
      </c>
      <c r="W19" s="1">
        <f t="shared" si="6"/>
        <v>1.7416604665097823</v>
      </c>
      <c r="X19" s="1">
        <f t="shared" si="7"/>
        <v>1.0101198067380484</v>
      </c>
    </row>
    <row r="20" spans="1:24" x14ac:dyDescent="0.25">
      <c r="A20" s="2">
        <v>19</v>
      </c>
      <c r="B20" s="2">
        <v>4.9429999999999996</v>
      </c>
      <c r="C20" s="2">
        <v>8.7620000000000005</v>
      </c>
      <c r="D20" s="2">
        <v>10.92</v>
      </c>
      <c r="F20" s="1">
        <f t="shared" si="8"/>
        <v>4.7131267908034165</v>
      </c>
      <c r="G20" s="1">
        <f t="shared" si="8"/>
        <v>5.886182929651981</v>
      </c>
      <c r="H20" s="1">
        <f t="shared" si="8"/>
        <v>7.3512025072044143</v>
      </c>
      <c r="I20" s="1">
        <f t="shared" si="8"/>
        <v>9.1808526761371994</v>
      </c>
      <c r="K20" s="1">
        <f t="shared" si="9"/>
        <v>7.2930987732506392</v>
      </c>
      <c r="L20" s="1">
        <f t="shared" si="9"/>
        <v>9.1082874297247507</v>
      </c>
      <c r="M20" s="1">
        <f t="shared" si="9"/>
        <v>11.375260706294403</v>
      </c>
      <c r="N20" s="1">
        <f t="shared" si="9"/>
        <v>14.206463853334478</v>
      </c>
      <c r="P20" s="1">
        <v>37</v>
      </c>
      <c r="Q20" s="2">
        <f t="shared" si="2"/>
        <v>4.7131267908034165</v>
      </c>
      <c r="R20" s="2">
        <f t="shared" si="3"/>
        <v>2.6380757164009978</v>
      </c>
      <c r="S20" s="2">
        <f t="shared" si="4"/>
        <v>1.8296501689327851</v>
      </c>
      <c r="U20" s="1">
        <v>38</v>
      </c>
      <c r="V20" s="1">
        <f t="shared" si="5"/>
        <v>7.2930987732506392</v>
      </c>
      <c r="W20" s="1">
        <f t="shared" si="6"/>
        <v>4.0821619330437642</v>
      </c>
      <c r="X20" s="1">
        <f t="shared" si="7"/>
        <v>2.8312031470400747</v>
      </c>
    </row>
    <row r="21" spans="1:24" x14ac:dyDescent="0.25">
      <c r="A21" s="2">
        <v>20</v>
      </c>
      <c r="B21" s="2">
        <v>3.7440000000000002</v>
      </c>
      <c r="C21" s="2">
        <v>7.02</v>
      </c>
      <c r="D21" s="2">
        <v>8.6620000000000008</v>
      </c>
      <c r="F21" s="1">
        <f t="shared" si="8"/>
        <v>4.8625706120174339</v>
      </c>
      <c r="G21" s="1">
        <f t="shared" si="8"/>
        <v>6.5208191203301107</v>
      </c>
      <c r="H21" s="1">
        <f t="shared" si="8"/>
        <v>8.744568540552498</v>
      </c>
      <c r="I21" s="1">
        <f t="shared" si="8"/>
        <v>11.72666770069055</v>
      </c>
      <c r="K21" s="1">
        <f t="shared" si="9"/>
        <v>7.539347250036716</v>
      </c>
      <c r="L21" s="1">
        <f t="shared" si="9"/>
        <v>10.110438207590475</v>
      </c>
      <c r="M21" s="1">
        <f t="shared" si="9"/>
        <v>13.558330364609148</v>
      </c>
      <c r="N21" s="1">
        <f t="shared" si="9"/>
        <v>18.18203311285481</v>
      </c>
      <c r="P21" s="1">
        <v>39</v>
      </c>
      <c r="Q21" s="2">
        <f t="shared" si="2"/>
        <v>4.8625706120174339</v>
      </c>
      <c r="R21" s="2">
        <f t="shared" si="3"/>
        <v>3.8819979285350641</v>
      </c>
      <c r="S21" s="2">
        <f t="shared" si="4"/>
        <v>2.982099160138052</v>
      </c>
      <c r="U21" s="1">
        <v>40</v>
      </c>
      <c r="V21" s="1">
        <f t="shared" si="5"/>
        <v>7.539347250036716</v>
      </c>
      <c r="W21" s="1">
        <f t="shared" si="6"/>
        <v>6.018983114572432</v>
      </c>
      <c r="X21" s="1">
        <f t="shared" si="7"/>
        <v>4.6237027482456625</v>
      </c>
    </row>
    <row r="22" spans="1:24" x14ac:dyDescent="0.25">
      <c r="A22" s="2">
        <v>21</v>
      </c>
      <c r="B22" s="2">
        <v>5.2750000000000004</v>
      </c>
      <c r="C22" s="2">
        <v>10.118</v>
      </c>
      <c r="D22" s="2">
        <v>12.247999999999999</v>
      </c>
      <c r="F22" s="1">
        <f t="shared" si="8"/>
        <v>5.5280577484903057</v>
      </c>
      <c r="G22" s="1">
        <f t="shared" si="8"/>
        <v>6.8080399912065506</v>
      </c>
      <c r="H22" s="1">
        <f t="shared" si="8"/>
        <v>8.3843929695787942</v>
      </c>
      <c r="I22" s="1">
        <f t="shared" si="8"/>
        <v>10.325739208218687</v>
      </c>
      <c r="K22" s="1">
        <f t="shared" si="9"/>
        <v>8.2782202707564654</v>
      </c>
      <c r="L22" s="1">
        <f t="shared" si="9"/>
        <v>10.194982980182877</v>
      </c>
      <c r="M22" s="1">
        <f t="shared" si="9"/>
        <v>12.555558388967663</v>
      </c>
      <c r="N22" s="1">
        <f t="shared" si="9"/>
        <v>15.46270815411882</v>
      </c>
      <c r="P22" s="1">
        <v>41</v>
      </c>
      <c r="Q22" s="2">
        <f t="shared" si="2"/>
        <v>5.5280577484903057</v>
      </c>
      <c r="R22" s="2">
        <f t="shared" si="3"/>
        <v>2.8563352210884885</v>
      </c>
      <c r="S22" s="2">
        <f t="shared" si="4"/>
        <v>1.941346238639893</v>
      </c>
      <c r="U22" s="1">
        <v>42</v>
      </c>
      <c r="V22" s="1">
        <f t="shared" si="5"/>
        <v>8.2782202707564654</v>
      </c>
      <c r="W22" s="1">
        <f t="shared" si="6"/>
        <v>4.2773381182111976</v>
      </c>
      <c r="X22" s="1">
        <f t="shared" si="7"/>
        <v>2.9071497651511571</v>
      </c>
    </row>
    <row r="23" spans="1:24" x14ac:dyDescent="0.25">
      <c r="A23" s="2">
        <v>22</v>
      </c>
      <c r="B23" s="2">
        <v>3.0449999999999999</v>
      </c>
      <c r="C23" s="2">
        <v>4.1689999999999996</v>
      </c>
      <c r="D23" s="2">
        <v>6.944</v>
      </c>
      <c r="F23" s="1">
        <f t="shared" si="8"/>
        <v>2.7410402669724863</v>
      </c>
      <c r="G23" s="1">
        <f t="shared" si="8"/>
        <v>3.9319273316845758</v>
      </c>
      <c r="H23" s="1">
        <f t="shared" si="8"/>
        <v>5.640213581657453</v>
      </c>
      <c r="I23" s="1">
        <f t="shared" si="8"/>
        <v>8.0906910436424084</v>
      </c>
      <c r="K23" s="1">
        <f t="shared" si="9"/>
        <v>6.8186912668707595</v>
      </c>
      <c r="L23" s="1">
        <f t="shared" si="9"/>
        <v>9.7811764685021245</v>
      </c>
      <c r="M23" s="1">
        <f t="shared" si="9"/>
        <v>14.030758889584588</v>
      </c>
      <c r="N23" s="1">
        <f t="shared" si="9"/>
        <v>20.126637695537259</v>
      </c>
      <c r="P23" s="1">
        <v>43</v>
      </c>
      <c r="Q23" s="2">
        <f t="shared" si="2"/>
        <v>2.7410402669724863</v>
      </c>
      <c r="R23" s="2">
        <f t="shared" si="3"/>
        <v>2.8991733146849668</v>
      </c>
      <c r="S23" s="2">
        <f t="shared" si="4"/>
        <v>2.4504774619849554</v>
      </c>
      <c r="U23" s="1">
        <v>44</v>
      </c>
      <c r="V23" s="1">
        <f t="shared" si="5"/>
        <v>6.8186912668707595</v>
      </c>
      <c r="W23" s="1">
        <f t="shared" si="6"/>
        <v>7.2120676227138283</v>
      </c>
      <c r="X23" s="1">
        <f t="shared" si="7"/>
        <v>6.0958788059526707</v>
      </c>
    </row>
    <row r="24" spans="1:24" x14ac:dyDescent="0.25">
      <c r="A24" s="2">
        <v>23</v>
      </c>
      <c r="B24" s="2">
        <v>17.434000000000001</v>
      </c>
      <c r="C24" s="2">
        <v>43.624000000000002</v>
      </c>
      <c r="D24" s="2">
        <v>44.584000000000003</v>
      </c>
      <c r="F24" s="1">
        <f t="shared" si="8"/>
        <v>11.464112509187</v>
      </c>
      <c r="G24" s="1">
        <f t="shared" si="8"/>
        <v>12.209776803513408</v>
      </c>
      <c r="H24" s="1">
        <f t="shared" si="8"/>
        <v>13.003941602295592</v>
      </c>
      <c r="I24" s="1">
        <f t="shared" si="8"/>
        <v>13.849761540870615</v>
      </c>
      <c r="K24" s="1">
        <f t="shared" si="9"/>
        <v>12.113085571986666</v>
      </c>
      <c r="L24" s="1">
        <f t="shared" si="9"/>
        <v>12.900961249053919</v>
      </c>
      <c r="M24" s="1">
        <f t="shared" si="9"/>
        <v>13.740083000362549</v>
      </c>
      <c r="N24" s="1">
        <f t="shared" si="9"/>
        <v>14.633784042308992</v>
      </c>
      <c r="P24" s="1">
        <v>45</v>
      </c>
      <c r="Q24" s="2">
        <f t="shared" si="2"/>
        <v>11.464112509187</v>
      </c>
      <c r="R24" s="2">
        <f t="shared" si="3"/>
        <v>1.5398290931085921</v>
      </c>
      <c r="S24" s="2">
        <f t="shared" si="4"/>
        <v>0.84581993857502269</v>
      </c>
      <c r="U24" s="1">
        <v>46</v>
      </c>
      <c r="V24" s="1">
        <f t="shared" si="5"/>
        <v>12.113085571986666</v>
      </c>
      <c r="W24" s="1">
        <f t="shared" si="6"/>
        <v>1.6269974283758835</v>
      </c>
      <c r="X24" s="1">
        <f t="shared" si="7"/>
        <v>0.89370104194644284</v>
      </c>
    </row>
    <row r="25" spans="1:24" x14ac:dyDescent="0.25">
      <c r="A25" s="2">
        <v>24</v>
      </c>
      <c r="B25" s="2">
        <v>8.3049999999999997</v>
      </c>
      <c r="C25" s="2">
        <v>17.984999999999999</v>
      </c>
      <c r="D25" s="2">
        <v>21.021000000000001</v>
      </c>
      <c r="F25" s="1">
        <f t="shared" si="8"/>
        <v>7.6390990914581129</v>
      </c>
      <c r="G25" s="1">
        <f t="shared" si="8"/>
        <v>8.7195088684327597</v>
      </c>
      <c r="H25" s="1">
        <f t="shared" si="8"/>
        <v>9.9527226962787463</v>
      </c>
      <c r="I25" s="1">
        <f t="shared" si="8"/>
        <v>11.360351891794851</v>
      </c>
      <c r="K25" s="1">
        <f t="shared" si="9"/>
        <v>11.010425428363266</v>
      </c>
      <c r="L25" s="1">
        <f t="shared" si="9"/>
        <v>12.567647181744565</v>
      </c>
      <c r="M25" s="1">
        <f t="shared" si="9"/>
        <v>14.345109252358046</v>
      </c>
      <c r="N25" s="1">
        <f t="shared" si="9"/>
        <v>16.373960574020728</v>
      </c>
      <c r="P25" s="1">
        <v>47</v>
      </c>
      <c r="Q25" s="2">
        <f t="shared" si="2"/>
        <v>7.6390990914581129</v>
      </c>
      <c r="R25" s="2">
        <f t="shared" si="3"/>
        <v>2.3136236048206333</v>
      </c>
      <c r="S25" s="2">
        <f t="shared" si="4"/>
        <v>1.4076291955161047</v>
      </c>
      <c r="U25" s="1">
        <v>48</v>
      </c>
      <c r="V25" s="1">
        <f t="shared" si="5"/>
        <v>11.010425428363266</v>
      </c>
      <c r="W25" s="1">
        <f t="shared" si="6"/>
        <v>3.33468382399478</v>
      </c>
      <c r="X25" s="1">
        <f t="shared" si="7"/>
        <v>2.0288513216626818</v>
      </c>
    </row>
    <row r="26" spans="1:24" x14ac:dyDescent="0.25">
      <c r="A26" s="2">
        <v>25</v>
      </c>
      <c r="B26" s="2">
        <v>11.003</v>
      </c>
      <c r="C26" s="2">
        <v>28.189</v>
      </c>
      <c r="D26" s="2">
        <v>30.053999999999998</v>
      </c>
      <c r="F26" s="1">
        <f t="shared" si="8"/>
        <v>11.729312374384266</v>
      </c>
      <c r="G26" s="1">
        <f t="shared" si="8"/>
        <v>12.960906744981703</v>
      </c>
      <c r="H26" s="1">
        <f t="shared" si="8"/>
        <v>14.321820264500435</v>
      </c>
      <c r="I26" s="1">
        <f t="shared" si="8"/>
        <v>15.825631626280538</v>
      </c>
      <c r="K26" s="1">
        <f t="shared" si="9"/>
        <v>13.895850457362304</v>
      </c>
      <c r="L26" s="1">
        <f t="shared" si="9"/>
        <v>15.3549343875786</v>
      </c>
      <c r="M26" s="1">
        <f t="shared" si="9"/>
        <v>16.967224191875644</v>
      </c>
      <c r="N26" s="1">
        <f t="shared" si="9"/>
        <v>18.748806703482654</v>
      </c>
      <c r="P26" s="1">
        <v>49</v>
      </c>
      <c r="Q26" s="2">
        <f t="shared" si="2"/>
        <v>11.729312374384266</v>
      </c>
      <c r="R26" s="2">
        <f t="shared" si="3"/>
        <v>2.5925078901161687</v>
      </c>
      <c r="S26" s="2">
        <f t="shared" si="4"/>
        <v>1.5038113617801034</v>
      </c>
      <c r="U26" s="1">
        <v>50</v>
      </c>
      <c r="V26" s="1">
        <f t="shared" si="5"/>
        <v>13.895850457362304</v>
      </c>
      <c r="W26" s="1">
        <f t="shared" si="6"/>
        <v>3.0713737345133403</v>
      </c>
      <c r="X26" s="1">
        <f t="shared" si="7"/>
        <v>1.7815825116070094</v>
      </c>
    </row>
    <row r="27" spans="1:24" x14ac:dyDescent="0.25">
      <c r="A27" s="2">
        <v>26</v>
      </c>
      <c r="B27" s="2">
        <v>8.1780000000000008</v>
      </c>
      <c r="C27" s="2">
        <v>20.439</v>
      </c>
      <c r="D27" s="2">
        <v>22.097999999999999</v>
      </c>
      <c r="F27" s="1">
        <f t="shared" si="8"/>
        <v>10.64328096931478</v>
      </c>
      <c r="G27" s="1">
        <f t="shared" si="8"/>
        <v>12.17355923872735</v>
      </c>
      <c r="H27" s="1">
        <f t="shared" si="8"/>
        <v>13.923859096274981</v>
      </c>
      <c r="I27" s="1">
        <f t="shared" si="8"/>
        <v>15.925814984015105</v>
      </c>
      <c r="K27" s="1">
        <f t="shared" si="9"/>
        <v>13.036982592574329</v>
      </c>
      <c r="L27" s="1">
        <f t="shared" si="9"/>
        <v>14.911424432233</v>
      </c>
      <c r="M27" s="1">
        <f t="shared" si="9"/>
        <v>17.055371288509864</v>
      </c>
      <c r="N27" s="1">
        <f t="shared" si="9"/>
        <v>19.507572271911123</v>
      </c>
      <c r="P27" s="1">
        <v>51</v>
      </c>
      <c r="Q27" s="2">
        <f t="shared" si="2"/>
        <v>10.64328096931478</v>
      </c>
      <c r="R27" s="2">
        <f t="shared" si="3"/>
        <v>3.2805781269602008</v>
      </c>
      <c r="S27" s="2">
        <f t="shared" si="4"/>
        <v>2.0019558877401238</v>
      </c>
      <c r="U27" s="1">
        <v>52</v>
      </c>
      <c r="V27" s="1">
        <f t="shared" si="5"/>
        <v>13.036982592574329</v>
      </c>
      <c r="W27" s="1">
        <f t="shared" si="6"/>
        <v>4.0183886959355348</v>
      </c>
      <c r="X27" s="1">
        <f t="shared" si="7"/>
        <v>2.4522009834012586</v>
      </c>
    </row>
    <row r="28" spans="1:24" x14ac:dyDescent="0.25">
      <c r="A28" s="2">
        <v>27</v>
      </c>
      <c r="B28" s="2">
        <v>6.7640000000000002</v>
      </c>
      <c r="C28" s="2">
        <v>17.154</v>
      </c>
      <c r="D28" s="2">
        <v>19.428999999999998</v>
      </c>
      <c r="F28" s="1">
        <f t="shared" si="8"/>
        <v>10.736539446222434</v>
      </c>
      <c r="G28" s="1">
        <f t="shared" si="8"/>
        <v>12.629979703966175</v>
      </c>
      <c r="H28" s="1">
        <f t="shared" si="8"/>
        <v>14.857337238091375</v>
      </c>
      <c r="I28" s="1">
        <f t="shared" si="8"/>
        <v>17.477499962811322</v>
      </c>
      <c r="K28" s="1">
        <f t="shared" si="9"/>
        <v>15.029159332474178</v>
      </c>
      <c r="L28" s="1">
        <f t="shared" si="9"/>
        <v>17.679623708140777</v>
      </c>
      <c r="M28" s="1">
        <f t="shared" si="9"/>
        <v>20.797510196466629</v>
      </c>
      <c r="N28" s="1">
        <f t="shared" si="9"/>
        <v>24.465250930254076</v>
      </c>
      <c r="P28" s="1">
        <v>53</v>
      </c>
      <c r="Q28" s="2">
        <f t="shared" si="2"/>
        <v>10.736539446222434</v>
      </c>
      <c r="R28" s="2">
        <f t="shared" si="3"/>
        <v>4.1207977918689416</v>
      </c>
      <c r="S28" s="2">
        <f t="shared" si="4"/>
        <v>2.6201627247199468</v>
      </c>
      <c r="U28" s="1">
        <v>54</v>
      </c>
      <c r="V28" s="1">
        <f t="shared" si="5"/>
        <v>15.029159332474178</v>
      </c>
      <c r="W28" s="1">
        <f t="shared" si="6"/>
        <v>5.7683508639924508</v>
      </c>
      <c r="X28" s="1">
        <f t="shared" si="7"/>
        <v>3.667740733787447</v>
      </c>
    </row>
    <row r="29" spans="1:24" x14ac:dyDescent="0.25">
      <c r="A29" s="2">
        <v>28</v>
      </c>
      <c r="B29" s="2">
        <v>13.061999999999999</v>
      </c>
      <c r="C29" s="2">
        <v>35.164999999999999</v>
      </c>
      <c r="D29" s="2">
        <v>37.098999999999997</v>
      </c>
      <c r="F29" s="1">
        <f t="shared" si="8"/>
        <v>13.572598661672183</v>
      </c>
      <c r="G29" s="1">
        <f t="shared" si="8"/>
        <v>14.763537603258372</v>
      </c>
      <c r="H29" s="1">
        <f t="shared" si="8"/>
        <v>16.0589764713466</v>
      </c>
      <c r="I29" s="1">
        <f t="shared" si="8"/>
        <v>17.468084698774792</v>
      </c>
      <c r="K29" s="1">
        <f t="shared" si="9"/>
        <v>15.738596003776982</v>
      </c>
      <c r="L29" s="1">
        <f t="shared" si="9"/>
        <v>17.11959218100289</v>
      </c>
      <c r="M29" s="1">
        <f t="shared" si="9"/>
        <v>18.621765014714224</v>
      </c>
      <c r="N29" s="1">
        <f t="shared" si="9"/>
        <v>20.255747251271302</v>
      </c>
      <c r="P29" s="1">
        <v>55</v>
      </c>
      <c r="Q29" s="2">
        <f t="shared" si="2"/>
        <v>13.572598661672183</v>
      </c>
      <c r="R29" s="2">
        <f t="shared" si="3"/>
        <v>2.4863778096744173</v>
      </c>
      <c r="S29" s="2">
        <f t="shared" si="4"/>
        <v>1.4091082274281916</v>
      </c>
      <c r="U29" s="1">
        <v>56</v>
      </c>
      <c r="V29" s="1">
        <f t="shared" si="5"/>
        <v>15.738596003776982</v>
      </c>
      <c r="W29" s="1">
        <f t="shared" si="6"/>
        <v>2.8831690109372428</v>
      </c>
      <c r="X29" s="1">
        <f t="shared" si="7"/>
        <v>1.6339822365570775</v>
      </c>
    </row>
    <row r="30" spans="1:24" x14ac:dyDescent="0.25">
      <c r="A30" s="2">
        <v>29</v>
      </c>
      <c r="B30" s="2">
        <v>11.159000000000001</v>
      </c>
      <c r="C30" s="2">
        <v>31.145</v>
      </c>
      <c r="D30" s="2">
        <v>33.158999999999999</v>
      </c>
      <c r="F30" s="1">
        <f t="shared" si="8"/>
        <v>14.769583803974825</v>
      </c>
      <c r="G30" s="1">
        <f t="shared" si="8"/>
        <v>16.297646335307803</v>
      </c>
      <c r="H30" s="1">
        <f t="shared" si="8"/>
        <v>17.983802360042766</v>
      </c>
      <c r="I30" s="1">
        <f t="shared" si="8"/>
        <v>19.844408245896044</v>
      </c>
      <c r="K30" s="1">
        <f t="shared" si="9"/>
        <v>17.690929307651142</v>
      </c>
      <c r="L30" s="1">
        <f t="shared" si="9"/>
        <v>19.521234519921716</v>
      </c>
      <c r="M30" s="1">
        <f t="shared" si="9"/>
        <v>21.540903281828761</v>
      </c>
      <c r="N30" s="1">
        <f t="shared" si="9"/>
        <v>23.76952716405161</v>
      </c>
      <c r="P30" s="1">
        <v>57</v>
      </c>
      <c r="Q30" s="2">
        <f t="shared" si="2"/>
        <v>14.769583803974825</v>
      </c>
      <c r="R30" s="2">
        <f t="shared" si="3"/>
        <v>3.2142185560679408</v>
      </c>
      <c r="S30" s="2">
        <f t="shared" si="4"/>
        <v>1.8606058858532784</v>
      </c>
      <c r="U30" s="1">
        <v>58</v>
      </c>
      <c r="V30" s="1">
        <f t="shared" si="5"/>
        <v>17.690929307651142</v>
      </c>
      <c r="W30" s="1">
        <f t="shared" si="6"/>
        <v>3.8499739741776189</v>
      </c>
      <c r="X30" s="1">
        <f t="shared" si="7"/>
        <v>2.2286238822228484</v>
      </c>
    </row>
    <row r="31" spans="1:24" x14ac:dyDescent="0.25">
      <c r="A31" s="2">
        <v>30</v>
      </c>
      <c r="B31" s="2">
        <v>5.0110000000000001</v>
      </c>
      <c r="C31" s="2">
        <v>13.172000000000001</v>
      </c>
      <c r="D31" s="2">
        <v>14.698</v>
      </c>
      <c r="F31" s="1">
        <f t="shared" si="8"/>
        <v>11.127025880120089</v>
      </c>
      <c r="G31" s="1">
        <f t="shared" si="8"/>
        <v>13.854596329254505</v>
      </c>
      <c r="H31" s="1">
        <f t="shared" si="8"/>
        <v>17.250776758732659</v>
      </c>
      <c r="I31" s="1">
        <f t="shared" si="8"/>
        <v>21.479463688975184</v>
      </c>
      <c r="K31" s="1">
        <f t="shared" si="9"/>
        <v>15.088108952228175</v>
      </c>
      <c r="L31" s="1">
        <f t="shared" si="9"/>
        <v>18.786660618666279</v>
      </c>
      <c r="M31" s="1">
        <f t="shared" si="9"/>
        <v>23.39183911770634</v>
      </c>
      <c r="N31" s="1">
        <f t="shared" si="9"/>
        <v>29.125886096275401</v>
      </c>
      <c r="P31" s="1">
        <v>59</v>
      </c>
      <c r="Q31" s="2">
        <f t="shared" si="2"/>
        <v>11.127025880120089</v>
      </c>
      <c r="R31" s="2">
        <f t="shared" si="3"/>
        <v>6.1237508786125705</v>
      </c>
      <c r="S31" s="2">
        <f t="shared" si="4"/>
        <v>4.2286869302425245</v>
      </c>
      <c r="U31" s="1">
        <v>60</v>
      </c>
      <c r="V31" s="1">
        <f t="shared" si="5"/>
        <v>15.088108952228175</v>
      </c>
      <c r="W31" s="1">
        <f t="shared" si="6"/>
        <v>8.3037301654781643</v>
      </c>
      <c r="X31" s="1">
        <f t="shared" si="7"/>
        <v>5.7340469785690615</v>
      </c>
    </row>
    <row r="32" spans="1:24" x14ac:dyDescent="0.25">
      <c r="A32" s="2">
        <v>31</v>
      </c>
      <c r="B32" s="2">
        <v>11.872</v>
      </c>
      <c r="C32" s="2">
        <v>33.808</v>
      </c>
      <c r="D32" s="2">
        <v>35.351999999999997</v>
      </c>
      <c r="F32" s="1">
        <f t="shared" si="8"/>
        <v>15.723726251124512</v>
      </c>
      <c r="G32" s="1">
        <f t="shared" si="8"/>
        <v>17.248219053614761</v>
      </c>
      <c r="H32" s="1">
        <f t="shared" si="8"/>
        <v>18.920518951428772</v>
      </c>
      <c r="I32" s="1">
        <f t="shared" si="8"/>
        <v>20.754956571377214</v>
      </c>
      <c r="K32" s="1">
        <f t="shared" si="9"/>
        <v>17.907591089178652</v>
      </c>
      <c r="L32" s="1">
        <f t="shared" si="9"/>
        <v>19.643820357570995</v>
      </c>
      <c r="M32" s="1">
        <f t="shared" si="9"/>
        <v>21.548385615846644</v>
      </c>
      <c r="N32" s="1">
        <f t="shared" si="9"/>
        <v>23.637607868383228</v>
      </c>
      <c r="P32" s="1">
        <v>61</v>
      </c>
      <c r="Q32" s="2">
        <f t="shared" si="2"/>
        <v>15.723726251124512</v>
      </c>
      <c r="R32" s="2">
        <f t="shared" si="3"/>
        <v>3.1967927003042593</v>
      </c>
      <c r="S32" s="2">
        <f t="shared" si="4"/>
        <v>1.8344376199484422</v>
      </c>
      <c r="U32" s="1">
        <v>62</v>
      </c>
      <c r="V32" s="1">
        <f t="shared" si="5"/>
        <v>17.907591089178652</v>
      </c>
      <c r="W32" s="1">
        <f t="shared" si="6"/>
        <v>3.6407945266679924</v>
      </c>
      <c r="X32" s="1">
        <f t="shared" si="7"/>
        <v>2.0892222525365831</v>
      </c>
    </row>
    <row r="33" spans="1:24" x14ac:dyDescent="0.25">
      <c r="A33" s="2">
        <v>32</v>
      </c>
      <c r="B33" s="2">
        <v>5.6420000000000003</v>
      </c>
      <c r="C33" s="2">
        <v>15.526999999999999</v>
      </c>
      <c r="D33" s="2">
        <v>17.064</v>
      </c>
      <c r="F33" s="1">
        <f t="shared" si="8"/>
        <v>12.901168919615108</v>
      </c>
      <c r="G33" s="1">
        <f t="shared" si="8"/>
        <v>15.674548531661859</v>
      </c>
      <c r="H33" s="1">
        <f t="shared" si="8"/>
        <v>19.044124854289006</v>
      </c>
      <c r="I33" s="1">
        <f t="shared" si="8"/>
        <v>23.138063002781507</v>
      </c>
      <c r="K33" s="1">
        <f t="shared" si="9"/>
        <v>16.941039457110715</v>
      </c>
      <c r="L33" s="1">
        <f t="shared" si="9"/>
        <v>20.582874838848525</v>
      </c>
      <c r="M33" s="1">
        <f t="shared" si="9"/>
        <v>25.007599899891733</v>
      </c>
      <c r="N33" s="1">
        <f t="shared" si="9"/>
        <v>30.383513364843964</v>
      </c>
      <c r="P33" s="1">
        <v>63</v>
      </c>
      <c r="Q33" s="2">
        <f t="shared" si="2"/>
        <v>12.901168919615108</v>
      </c>
      <c r="R33" s="2">
        <f t="shared" si="3"/>
        <v>6.142955934673898</v>
      </c>
      <c r="S33" s="2">
        <f t="shared" si="4"/>
        <v>4.0939381484925015</v>
      </c>
      <c r="U33" s="1">
        <v>64</v>
      </c>
      <c r="V33" s="1">
        <f t="shared" si="5"/>
        <v>16.941039457110715</v>
      </c>
      <c r="W33" s="1">
        <f t="shared" si="6"/>
        <v>8.066560442781018</v>
      </c>
      <c r="X33" s="1">
        <f t="shared" si="7"/>
        <v>5.3759134649522302</v>
      </c>
    </row>
    <row r="34" spans="1:24" x14ac:dyDescent="0.25">
      <c r="A34" s="2">
        <v>33</v>
      </c>
      <c r="B34" s="2">
        <v>17.539000000000001</v>
      </c>
      <c r="C34" s="2">
        <v>50.36</v>
      </c>
      <c r="D34" s="2">
        <v>53.097999999999999</v>
      </c>
      <c r="F34" s="1">
        <f t="shared" ref="F34:I55" si="10">EXP((LN(F$1/(1-F$1))+$C34)/$B34)</f>
        <v>16.587959537261799</v>
      </c>
      <c r="G34" s="1">
        <f t="shared" si="10"/>
        <v>17.6602323926009</v>
      </c>
      <c r="H34" s="1">
        <f t="shared" si="10"/>
        <v>18.801818720384528</v>
      </c>
      <c r="I34" s="1">
        <f t="shared" si="10"/>
        <v>20.017199056922461</v>
      </c>
      <c r="K34" s="1">
        <f t="shared" si="9"/>
        <v>19.390559915838008</v>
      </c>
      <c r="L34" s="1">
        <f t="shared" si="9"/>
        <v>20.643997446890218</v>
      </c>
      <c r="M34" s="1">
        <f t="shared" si="9"/>
        <v>21.978459231551895</v>
      </c>
      <c r="N34" s="1">
        <f t="shared" si="9"/>
        <v>23.399182810195274</v>
      </c>
      <c r="P34" s="1">
        <v>65</v>
      </c>
      <c r="Q34" s="2">
        <f t="shared" si="2"/>
        <v>16.587959537261799</v>
      </c>
      <c r="R34" s="2">
        <f t="shared" si="3"/>
        <v>2.2138591831227288</v>
      </c>
      <c r="S34" s="2">
        <f t="shared" si="4"/>
        <v>1.2153803365379332</v>
      </c>
      <c r="U34" s="1">
        <v>66</v>
      </c>
      <c r="V34" s="1">
        <f t="shared" si="5"/>
        <v>19.390559915838008</v>
      </c>
      <c r="W34" s="1">
        <f t="shared" si="6"/>
        <v>2.5878993157138872</v>
      </c>
      <c r="X34" s="1">
        <f t="shared" si="7"/>
        <v>1.4207235786433792</v>
      </c>
    </row>
    <row r="35" spans="1:24" x14ac:dyDescent="0.25">
      <c r="A35" s="2">
        <v>34</v>
      </c>
      <c r="B35" s="2">
        <v>14.092000000000001</v>
      </c>
      <c r="C35" s="2">
        <v>39.735999999999997</v>
      </c>
      <c r="D35" s="2">
        <v>42.652999999999999</v>
      </c>
      <c r="F35" s="1">
        <f t="shared" si="10"/>
        <v>15.51482303986128</v>
      </c>
      <c r="G35" s="1">
        <f t="shared" si="10"/>
        <v>16.772755772707669</v>
      </c>
      <c r="H35" s="1">
        <f t="shared" si="10"/>
        <v>18.132680952151791</v>
      </c>
      <c r="I35" s="1">
        <f t="shared" si="10"/>
        <v>19.602868065815194</v>
      </c>
      <c r="K35" s="1">
        <f t="shared" si="9"/>
        <v>19.082902359910172</v>
      </c>
      <c r="L35" s="1">
        <f t="shared" si="9"/>
        <v>20.630132866798192</v>
      </c>
      <c r="M35" s="1">
        <f t="shared" si="9"/>
        <v>22.302811913761246</v>
      </c>
      <c r="N35" s="1">
        <f t="shared" si="9"/>
        <v>24.111110794693101</v>
      </c>
      <c r="P35" s="1">
        <v>67</v>
      </c>
      <c r="Q35" s="2">
        <f t="shared" si="2"/>
        <v>15.51482303986128</v>
      </c>
      <c r="R35" s="2">
        <f t="shared" si="3"/>
        <v>2.6178579122905106</v>
      </c>
      <c r="S35" s="2">
        <f t="shared" si="4"/>
        <v>1.4701871136634033</v>
      </c>
      <c r="U35" s="1">
        <v>68</v>
      </c>
      <c r="V35" s="1">
        <f t="shared" si="5"/>
        <v>19.082902359910172</v>
      </c>
      <c r="W35" s="1">
        <f t="shared" si="6"/>
        <v>3.2199095538510747</v>
      </c>
      <c r="X35" s="1">
        <f t="shared" si="7"/>
        <v>1.8082988809318543</v>
      </c>
    </row>
    <row r="36" spans="1:24" x14ac:dyDescent="0.25">
      <c r="A36" s="2">
        <v>35</v>
      </c>
      <c r="B36" s="2">
        <v>8.0370000000000008</v>
      </c>
      <c r="C36" s="2">
        <v>23.73</v>
      </c>
      <c r="D36" s="2">
        <v>25.266999999999999</v>
      </c>
      <c r="F36" s="1">
        <f t="shared" si="10"/>
        <v>16.708205177510003</v>
      </c>
      <c r="G36" s="1">
        <f t="shared" si="10"/>
        <v>19.15558372751849</v>
      </c>
      <c r="H36" s="1">
        <f t="shared" si="10"/>
        <v>21.961448524458152</v>
      </c>
      <c r="I36" s="1">
        <f t="shared" si="10"/>
        <v>25.178309789617934</v>
      </c>
      <c r="K36" s="1">
        <f t="shared" si="9"/>
        <v>20.229469742330188</v>
      </c>
      <c r="L36" s="1">
        <f t="shared" si="9"/>
        <v>23.192634833938364</v>
      </c>
      <c r="M36" s="1">
        <f t="shared" si="9"/>
        <v>26.58983737051982</v>
      </c>
      <c r="N36" s="1">
        <f t="shared" si="9"/>
        <v>30.484654134945135</v>
      </c>
      <c r="P36" s="1">
        <v>69</v>
      </c>
      <c r="Q36" s="2">
        <f t="shared" si="2"/>
        <v>16.708205177510003</v>
      </c>
      <c r="R36" s="2">
        <f t="shared" si="3"/>
        <v>5.2532433469481497</v>
      </c>
      <c r="S36" s="2">
        <f t="shared" si="4"/>
        <v>3.2168612651597819</v>
      </c>
      <c r="U36" s="1">
        <v>70</v>
      </c>
      <c r="V36" s="1">
        <f t="shared" si="5"/>
        <v>20.229469742330188</v>
      </c>
      <c r="W36" s="1">
        <f t="shared" si="6"/>
        <v>6.360367628189632</v>
      </c>
      <c r="X36" s="1">
        <f t="shared" si="7"/>
        <v>3.8948167644253147</v>
      </c>
    </row>
    <row r="37" spans="1:24" x14ac:dyDescent="0.25">
      <c r="A37" s="2">
        <v>36</v>
      </c>
      <c r="B37" s="2">
        <v>12.817</v>
      </c>
      <c r="C37" s="2">
        <v>38.521000000000001</v>
      </c>
      <c r="D37" s="2">
        <v>40.545999999999999</v>
      </c>
      <c r="F37" s="1">
        <f t="shared" si="10"/>
        <v>18.536583241206209</v>
      </c>
      <c r="G37" s="1">
        <f t="shared" si="10"/>
        <v>20.195534113005706</v>
      </c>
      <c r="H37" s="1">
        <f t="shared" si="10"/>
        <v>22.002954525239517</v>
      </c>
      <c r="I37" s="1">
        <f t="shared" si="10"/>
        <v>23.972131914450525</v>
      </c>
      <c r="K37" s="1">
        <f t="shared" si="9"/>
        <v>21.709273991274401</v>
      </c>
      <c r="L37" s="1">
        <f t="shared" si="9"/>
        <v>23.652168134457135</v>
      </c>
      <c r="M37" s="1">
        <f t="shared" si="9"/>
        <v>25.768943617620689</v>
      </c>
      <c r="N37" s="1">
        <f t="shared" si="9"/>
        <v>28.075162132841651</v>
      </c>
      <c r="P37" s="1">
        <v>71</v>
      </c>
      <c r="Q37" s="2">
        <f t="shared" si="2"/>
        <v>18.536583241206209</v>
      </c>
      <c r="R37" s="2">
        <f t="shared" si="3"/>
        <v>3.4663712840333076</v>
      </c>
      <c r="S37" s="2">
        <f t="shared" si="4"/>
        <v>1.9691773892110085</v>
      </c>
      <c r="U37" s="1">
        <v>72</v>
      </c>
      <c r="V37" s="1">
        <f t="shared" si="5"/>
        <v>21.709273991274401</v>
      </c>
      <c r="W37" s="1">
        <f t="shared" si="6"/>
        <v>4.0596696263462881</v>
      </c>
      <c r="X37" s="1">
        <f t="shared" si="7"/>
        <v>2.3062185152209622</v>
      </c>
    </row>
    <row r="38" spans="1:24" x14ac:dyDescent="0.25">
      <c r="A38" s="2">
        <v>37</v>
      </c>
      <c r="B38" s="2">
        <v>10.901999999999999</v>
      </c>
      <c r="C38" s="2">
        <v>33.215000000000003</v>
      </c>
      <c r="D38" s="2">
        <v>34.936</v>
      </c>
      <c r="F38" s="1">
        <f t="shared" si="10"/>
        <v>19.028104166911021</v>
      </c>
      <c r="G38" s="1">
        <f t="shared" si="10"/>
        <v>21.0455404163046</v>
      </c>
      <c r="H38" s="1">
        <f t="shared" si="10"/>
        <v>23.276873383136017</v>
      </c>
      <c r="I38" s="1">
        <f t="shared" si="10"/>
        <v>25.744781258968658</v>
      </c>
      <c r="K38" s="1">
        <f t="shared" si="9"/>
        <v>22.281973668610458</v>
      </c>
      <c r="L38" s="1">
        <f t="shared" si="9"/>
        <v>24.644398269231377</v>
      </c>
      <c r="M38" s="1">
        <f t="shared" si="9"/>
        <v>27.257296641907839</v>
      </c>
      <c r="N38" s="1">
        <f t="shared" si="9"/>
        <v>30.147225024866984</v>
      </c>
      <c r="P38" s="1">
        <v>73</v>
      </c>
      <c r="Q38" s="2">
        <f t="shared" si="2"/>
        <v>19.028104166911021</v>
      </c>
      <c r="R38" s="2">
        <f t="shared" si="3"/>
        <v>4.2487692162249964</v>
      </c>
      <c r="S38" s="2">
        <f t="shared" si="4"/>
        <v>2.4679078758326405</v>
      </c>
      <c r="U38" s="1">
        <v>74</v>
      </c>
      <c r="V38" s="1">
        <f t="shared" si="5"/>
        <v>22.281973668610458</v>
      </c>
      <c r="W38" s="1">
        <f t="shared" si="6"/>
        <v>4.9753229732973807</v>
      </c>
      <c r="X38" s="1">
        <f t="shared" si="7"/>
        <v>2.8899283829591447</v>
      </c>
    </row>
    <row r="39" spans="1:24" x14ac:dyDescent="0.25">
      <c r="A39" s="2">
        <v>38</v>
      </c>
      <c r="B39" s="2">
        <v>4.5620000000000003</v>
      </c>
      <c r="C39" s="2">
        <v>11.964</v>
      </c>
      <c r="D39" s="2">
        <v>14.166</v>
      </c>
      <c r="F39" s="1">
        <f t="shared" si="10"/>
        <v>10.823458379808152</v>
      </c>
      <c r="G39" s="1">
        <f t="shared" si="10"/>
        <v>13.770573719525361</v>
      </c>
      <c r="H39" s="1">
        <f t="shared" si="10"/>
        <v>17.520157967128785</v>
      </c>
      <c r="I39" s="1">
        <f t="shared" si="10"/>
        <v>22.290715074413498</v>
      </c>
      <c r="K39" s="1">
        <f t="shared" si="9"/>
        <v>17.538507367579655</v>
      </c>
      <c r="L39" s="1">
        <f t="shared" si="9"/>
        <v>22.314060826090156</v>
      </c>
      <c r="M39" s="1">
        <f t="shared" si="9"/>
        <v>28.389947908045098</v>
      </c>
      <c r="N39" s="1">
        <f t="shared" si="9"/>
        <v>36.120235958088436</v>
      </c>
      <c r="P39" s="1">
        <v>75</v>
      </c>
      <c r="Q39" s="2">
        <f t="shared" si="2"/>
        <v>10.823458379808152</v>
      </c>
      <c r="R39" s="2">
        <f t="shared" si="3"/>
        <v>6.6966995873206336</v>
      </c>
      <c r="S39" s="2">
        <f t="shared" si="4"/>
        <v>4.7705571072847128</v>
      </c>
      <c r="U39" s="1">
        <v>76</v>
      </c>
      <c r="V39" s="1">
        <f t="shared" si="5"/>
        <v>17.538507367579655</v>
      </c>
      <c r="W39" s="1">
        <f t="shared" si="6"/>
        <v>10.851440540465443</v>
      </c>
      <c r="X39" s="1">
        <f t="shared" si="7"/>
        <v>7.7302880500433382</v>
      </c>
    </row>
    <row r="40" spans="1:24" x14ac:dyDescent="0.25">
      <c r="A40" s="2">
        <v>39</v>
      </c>
      <c r="B40" s="2">
        <v>10.975</v>
      </c>
      <c r="C40" s="2">
        <v>34.450000000000003</v>
      </c>
      <c r="D40" s="2">
        <v>37.133000000000003</v>
      </c>
      <c r="F40" s="1">
        <f t="shared" si="10"/>
        <v>20.881233073651806</v>
      </c>
      <c r="G40" s="1">
        <f t="shared" si="10"/>
        <v>23.079670474633861</v>
      </c>
      <c r="H40" s="1">
        <f t="shared" si="10"/>
        <v>25.509565806715568</v>
      </c>
      <c r="I40" s="1">
        <f t="shared" si="10"/>
        <v>28.195287639065636</v>
      </c>
      <c r="K40" s="1">
        <f t="shared" si="9"/>
        <v>26.664031143563406</v>
      </c>
      <c r="L40" s="1">
        <f t="shared" si="9"/>
        <v>29.47129846921414</v>
      </c>
      <c r="M40" s="1">
        <f t="shared" si="9"/>
        <v>32.574123124333752</v>
      </c>
      <c r="N40" s="1">
        <f t="shared" si="9"/>
        <v>36.003622250565506</v>
      </c>
      <c r="P40" s="1">
        <v>77</v>
      </c>
      <c r="Q40" s="2">
        <f t="shared" si="2"/>
        <v>20.881233073651806</v>
      </c>
      <c r="R40" s="2">
        <f t="shared" si="3"/>
        <v>4.6283327330637611</v>
      </c>
      <c r="S40" s="2">
        <f t="shared" si="4"/>
        <v>2.6857218323500689</v>
      </c>
      <c r="U40" s="1">
        <v>78</v>
      </c>
      <c r="V40" s="1">
        <f t="shared" si="5"/>
        <v>26.664031143563406</v>
      </c>
      <c r="W40" s="1">
        <f t="shared" si="6"/>
        <v>5.9100919807703463</v>
      </c>
      <c r="X40" s="1">
        <f t="shared" si="7"/>
        <v>3.4294991262317538</v>
      </c>
    </row>
    <row r="41" spans="1:24" x14ac:dyDescent="0.25">
      <c r="A41" s="2">
        <v>40</v>
      </c>
      <c r="B41" s="2">
        <v>9.1809999999999992</v>
      </c>
      <c r="C41" s="2">
        <v>27.024999999999999</v>
      </c>
      <c r="D41" s="2">
        <v>30.015999999999998</v>
      </c>
      <c r="F41" s="1">
        <f t="shared" si="10"/>
        <v>16.842704986837749</v>
      </c>
      <c r="G41" s="1">
        <f t="shared" si="10"/>
        <v>18.983669903006358</v>
      </c>
      <c r="H41" s="1">
        <f t="shared" si="10"/>
        <v>21.396784142923554</v>
      </c>
      <c r="I41" s="1">
        <f t="shared" si="10"/>
        <v>24.116642040133733</v>
      </c>
      <c r="K41" s="1">
        <f t="shared" si="9"/>
        <v>23.329044512264357</v>
      </c>
      <c r="L41" s="1">
        <f t="shared" si="9"/>
        <v>26.294522199341721</v>
      </c>
      <c r="M41" s="1">
        <f t="shared" si="9"/>
        <v>29.636957369951265</v>
      </c>
      <c r="N41" s="1">
        <f t="shared" si="9"/>
        <v>33.404267074695042</v>
      </c>
      <c r="P41" s="1">
        <v>79</v>
      </c>
      <c r="Q41" s="2">
        <f t="shared" si="2"/>
        <v>16.842704986837749</v>
      </c>
      <c r="R41" s="2">
        <f t="shared" si="3"/>
        <v>4.5540791560858054</v>
      </c>
      <c r="S41" s="2">
        <f t="shared" si="4"/>
        <v>2.7198578972101792</v>
      </c>
      <c r="U41" s="1">
        <v>80</v>
      </c>
      <c r="V41" s="1">
        <f t="shared" si="5"/>
        <v>23.329044512264357</v>
      </c>
      <c r="W41" s="1">
        <f t="shared" si="6"/>
        <v>6.3079128576869081</v>
      </c>
      <c r="X41" s="1">
        <f t="shared" si="7"/>
        <v>3.7673097047437771</v>
      </c>
    </row>
    <row r="42" spans="1:24" x14ac:dyDescent="0.25">
      <c r="A42" s="2">
        <v>41</v>
      </c>
      <c r="B42" s="2">
        <v>7.0469999999999997</v>
      </c>
      <c r="C42" s="2">
        <v>20.663</v>
      </c>
      <c r="D42" s="2">
        <v>22.919</v>
      </c>
      <c r="F42" s="1">
        <f t="shared" si="10"/>
        <v>16.059038665370998</v>
      </c>
      <c r="G42" s="1">
        <f t="shared" si="10"/>
        <v>18.768308280054644</v>
      </c>
      <c r="H42" s="1">
        <f t="shared" si="10"/>
        <v>21.934650201368701</v>
      </c>
      <c r="I42" s="1">
        <f t="shared" si="10"/>
        <v>25.635175652336589</v>
      </c>
      <c r="K42" s="1">
        <f t="shared" si="9"/>
        <v>22.118360953504858</v>
      </c>
      <c r="L42" s="1">
        <f t="shared" si="9"/>
        <v>25.849879664344922</v>
      </c>
      <c r="M42" s="1">
        <f t="shared" si="9"/>
        <v>30.210931093211411</v>
      </c>
      <c r="N42" s="1">
        <f t="shared" si="9"/>
        <v>35.307721713601133</v>
      </c>
      <c r="P42" s="1">
        <v>81</v>
      </c>
      <c r="Q42" s="2">
        <f t="shared" si="2"/>
        <v>16.059038665370998</v>
      </c>
      <c r="R42" s="2">
        <f t="shared" si="3"/>
        <v>5.8756115359977024</v>
      </c>
      <c r="S42" s="2">
        <f t="shared" si="4"/>
        <v>3.7005254509678878</v>
      </c>
      <c r="U42" s="1">
        <v>82</v>
      </c>
      <c r="V42" s="1">
        <f t="shared" si="5"/>
        <v>22.118360953504858</v>
      </c>
      <c r="W42" s="1">
        <f t="shared" si="6"/>
        <v>8.0925701397065524</v>
      </c>
      <c r="X42" s="1">
        <f t="shared" si="7"/>
        <v>5.0967906203897222</v>
      </c>
    </row>
    <row r="43" spans="1:24" x14ac:dyDescent="0.25">
      <c r="A43" s="2">
        <v>42</v>
      </c>
      <c r="B43" s="2">
        <v>12.368</v>
      </c>
      <c r="C43" s="2">
        <v>38.834000000000003</v>
      </c>
      <c r="D43" s="2">
        <v>41.17</v>
      </c>
      <c r="F43" s="1">
        <f t="shared" si="10"/>
        <v>21.13752941922446</v>
      </c>
      <c r="G43" s="1">
        <f t="shared" si="10"/>
        <v>23.101027618767571</v>
      </c>
      <c r="H43" s="1">
        <f t="shared" si="10"/>
        <v>25.246918240014548</v>
      </c>
      <c r="I43" s="1">
        <f t="shared" si="10"/>
        <v>27.592144000561355</v>
      </c>
      <c r="K43" s="1">
        <f t="shared" si="9"/>
        <v>25.53179711101016</v>
      </c>
      <c r="L43" s="1">
        <f t="shared" si="9"/>
        <v>27.903485715874929</v>
      </c>
      <c r="M43" s="1">
        <f t="shared" si="9"/>
        <v>30.495484188235068</v>
      </c>
      <c r="N43" s="1">
        <f t="shared" si="9"/>
        <v>33.328257456587664</v>
      </c>
      <c r="P43" s="1">
        <v>83</v>
      </c>
      <c r="Q43" s="2">
        <f t="shared" si="2"/>
        <v>21.13752941922446</v>
      </c>
      <c r="R43" s="2">
        <f t="shared" si="3"/>
        <v>4.1093888207900875</v>
      </c>
      <c r="S43" s="2">
        <f t="shared" si="4"/>
        <v>2.345225760546807</v>
      </c>
      <c r="U43" s="1">
        <v>84</v>
      </c>
      <c r="V43" s="1">
        <f t="shared" si="5"/>
        <v>25.53179711101016</v>
      </c>
      <c r="W43" s="1">
        <f t="shared" si="6"/>
        <v>4.9636870772249075</v>
      </c>
      <c r="X43" s="1">
        <f t="shared" si="7"/>
        <v>2.8327732683525966</v>
      </c>
    </row>
    <row r="44" spans="1:24" x14ac:dyDescent="0.25">
      <c r="A44" s="2">
        <v>43</v>
      </c>
      <c r="B44" s="2">
        <v>12.788</v>
      </c>
      <c r="C44" s="2">
        <v>40.164999999999999</v>
      </c>
      <c r="D44" s="2">
        <v>42.927999999999997</v>
      </c>
      <c r="F44" s="1">
        <f t="shared" si="10"/>
        <v>21.219605299974624</v>
      </c>
      <c r="G44" s="1">
        <f t="shared" si="10"/>
        <v>23.123170296637532</v>
      </c>
      <c r="H44" s="1">
        <f t="shared" si="10"/>
        <v>25.197500000998598</v>
      </c>
      <c r="I44" s="1">
        <f t="shared" si="10"/>
        <v>27.457913346451939</v>
      </c>
      <c r="K44" s="1">
        <f t="shared" si="9"/>
        <v>26.33733372047239</v>
      </c>
      <c r="L44" s="1">
        <f t="shared" si="9"/>
        <v>28.699999088983329</v>
      </c>
      <c r="M44" s="1">
        <f t="shared" si="9"/>
        <v>31.274614068749781</v>
      </c>
      <c r="N44" s="1">
        <f t="shared" si="9"/>
        <v>34.080192201981376</v>
      </c>
      <c r="P44" s="1">
        <v>85</v>
      </c>
      <c r="Q44" s="2">
        <f t="shared" si="2"/>
        <v>21.219605299974624</v>
      </c>
      <c r="R44" s="2">
        <f t="shared" si="3"/>
        <v>3.977894701023974</v>
      </c>
      <c r="S44" s="2">
        <f t="shared" si="4"/>
        <v>2.2604133454533404</v>
      </c>
      <c r="U44" s="1">
        <v>86</v>
      </c>
      <c r="V44" s="1">
        <f t="shared" si="5"/>
        <v>26.33733372047239</v>
      </c>
      <c r="W44" s="1">
        <f t="shared" si="6"/>
        <v>4.9372803482773904</v>
      </c>
      <c r="X44" s="1">
        <f t="shared" si="7"/>
        <v>2.8055781332315952</v>
      </c>
    </row>
    <row r="45" spans="1:24" x14ac:dyDescent="0.25">
      <c r="A45" s="2">
        <v>44</v>
      </c>
      <c r="B45" s="2">
        <v>11.292999999999999</v>
      </c>
      <c r="C45" s="2">
        <v>35.840000000000003</v>
      </c>
      <c r="D45" s="2">
        <v>38.545999999999999</v>
      </c>
      <c r="F45" s="1">
        <f t="shared" si="10"/>
        <v>21.67944989077402</v>
      </c>
      <c r="G45" s="1">
        <f t="shared" si="10"/>
        <v>23.894478142715432</v>
      </c>
      <c r="H45" s="1">
        <f t="shared" si="10"/>
        <v>26.335819801206277</v>
      </c>
      <c r="I45" s="1">
        <f t="shared" si="10"/>
        <v>29.026597712620696</v>
      </c>
      <c r="K45" s="1">
        <f t="shared" si="9"/>
        <v>27.549441532819294</v>
      </c>
      <c r="L45" s="1">
        <f t="shared" si="9"/>
        <v>30.36421735175611</v>
      </c>
      <c r="M45" s="1">
        <f t="shared" si="9"/>
        <v>33.46658386110429</v>
      </c>
      <c r="N45" s="1">
        <f t="shared" si="9"/>
        <v>36.885924717158943</v>
      </c>
      <c r="P45" s="1">
        <v>87</v>
      </c>
      <c r="Q45" s="2">
        <f t="shared" si="2"/>
        <v>21.67944989077402</v>
      </c>
      <c r="R45" s="2">
        <f t="shared" si="3"/>
        <v>4.6563699104322573</v>
      </c>
      <c r="S45" s="2">
        <f t="shared" si="4"/>
        <v>2.6907779114144184</v>
      </c>
      <c r="U45" s="1">
        <v>88</v>
      </c>
      <c r="V45" s="1">
        <f t="shared" si="5"/>
        <v>27.549441532819294</v>
      </c>
      <c r="W45" s="1">
        <f t="shared" si="6"/>
        <v>5.9171423282849958</v>
      </c>
      <c r="X45" s="1">
        <f t="shared" si="7"/>
        <v>3.419340856054653</v>
      </c>
    </row>
    <row r="46" spans="1:24" x14ac:dyDescent="0.25">
      <c r="A46" s="2">
        <v>45</v>
      </c>
      <c r="B46" s="2">
        <v>9.7240000000000002</v>
      </c>
      <c r="C46" s="2">
        <v>31.062999999999999</v>
      </c>
      <c r="D46" s="2">
        <v>33.472000000000001</v>
      </c>
      <c r="F46" s="1">
        <f t="shared" si="10"/>
        <v>21.790799412047985</v>
      </c>
      <c r="G46" s="1">
        <f t="shared" si="10"/>
        <v>24.397173792357236</v>
      </c>
      <c r="H46" s="1">
        <f t="shared" si="10"/>
        <v>27.315293844859518</v>
      </c>
      <c r="I46" s="1">
        <f t="shared" si="10"/>
        <v>30.582447138395775</v>
      </c>
      <c r="K46" s="1">
        <f t="shared" si="9"/>
        <v>27.916708818463537</v>
      </c>
      <c r="L46" s="1">
        <f t="shared" si="9"/>
        <v>31.255796718413048</v>
      </c>
      <c r="M46" s="1">
        <f t="shared" si="9"/>
        <v>34.994269376648091</v>
      </c>
      <c r="N46" s="1">
        <f t="shared" si="9"/>
        <v>39.179896780042377</v>
      </c>
      <c r="P46" s="1">
        <v>89</v>
      </c>
      <c r="Q46" s="2">
        <f t="shared" si="2"/>
        <v>21.790799412047985</v>
      </c>
      <c r="R46" s="2">
        <f t="shared" si="3"/>
        <v>5.5244944328115331</v>
      </c>
      <c r="S46" s="2">
        <f t="shared" si="4"/>
        <v>3.2671532935362571</v>
      </c>
      <c r="U46" s="1">
        <v>90</v>
      </c>
      <c r="V46" s="1">
        <f t="shared" si="5"/>
        <v>27.916708818463537</v>
      </c>
      <c r="W46" s="1">
        <f t="shared" si="6"/>
        <v>7.0775605581845547</v>
      </c>
      <c r="X46" s="1">
        <f t="shared" si="7"/>
        <v>4.1856274033942853</v>
      </c>
    </row>
    <row r="47" spans="1:24" x14ac:dyDescent="0.25">
      <c r="A47" s="2">
        <v>46</v>
      </c>
      <c r="B47" s="2">
        <v>6.6710000000000003</v>
      </c>
      <c r="C47" s="2">
        <v>21.24</v>
      </c>
      <c r="D47" s="2">
        <v>23.991</v>
      </c>
      <c r="F47" s="1">
        <f t="shared" si="10"/>
        <v>20.475839846238394</v>
      </c>
      <c r="G47" s="1">
        <f t="shared" si="10"/>
        <v>24.141453984911205</v>
      </c>
      <c r="H47" s="1">
        <f t="shared" si="10"/>
        <v>28.463291610119377</v>
      </c>
      <c r="I47" s="1">
        <f t="shared" si="10"/>
        <v>33.558830789108796</v>
      </c>
      <c r="K47" s="1">
        <f t="shared" si="9"/>
        <v>30.926938454658004</v>
      </c>
      <c r="L47" s="1">
        <f t="shared" si="9"/>
        <v>36.463523215848376</v>
      </c>
      <c r="M47" s="1">
        <f t="shared" si="9"/>
        <v>42.991275300722826</v>
      </c>
      <c r="N47" s="1">
        <f t="shared" si="9"/>
        <v>50.687634901369705</v>
      </c>
      <c r="P47" s="1">
        <v>91</v>
      </c>
      <c r="Q47" s="2">
        <f t="shared" si="2"/>
        <v>20.475839846238394</v>
      </c>
      <c r="R47" s="2">
        <f t="shared" si="3"/>
        <v>7.9874517638809834</v>
      </c>
      <c r="S47" s="2">
        <f t="shared" si="4"/>
        <v>5.0955391789894193</v>
      </c>
      <c r="U47" s="1">
        <v>92</v>
      </c>
      <c r="V47" s="1">
        <f t="shared" si="5"/>
        <v>30.926938454658004</v>
      </c>
      <c r="W47" s="1">
        <f t="shared" si="6"/>
        <v>12.064336846064823</v>
      </c>
      <c r="X47" s="1">
        <f t="shared" si="7"/>
        <v>7.6963596006468791</v>
      </c>
    </row>
    <row r="48" spans="1:24" x14ac:dyDescent="0.25">
      <c r="A48" s="2">
        <v>47</v>
      </c>
      <c r="B48" s="2">
        <v>5.9169999999999998</v>
      </c>
      <c r="C48" s="2">
        <v>18.905999999999999</v>
      </c>
      <c r="D48" s="2">
        <v>21.613</v>
      </c>
      <c r="F48" s="1">
        <f t="shared" si="10"/>
        <v>20.277862637065631</v>
      </c>
      <c r="G48" s="1">
        <f t="shared" si="10"/>
        <v>24.415062817279942</v>
      </c>
      <c r="H48" s="1">
        <f t="shared" si="10"/>
        <v>29.396357152658236</v>
      </c>
      <c r="I48" s="1">
        <f t="shared" si="10"/>
        <v>35.393962338488649</v>
      </c>
      <c r="K48" s="1">
        <f t="shared" si="9"/>
        <v>32.041281968266397</v>
      </c>
      <c r="L48" s="1">
        <f t="shared" si="9"/>
        <v>38.578519146858504</v>
      </c>
      <c r="M48" s="1">
        <f t="shared" si="9"/>
        <v>46.449519124688557</v>
      </c>
      <c r="N48" s="1">
        <f t="shared" si="9"/>
        <v>55.926403465657629</v>
      </c>
      <c r="P48" s="1">
        <v>93</v>
      </c>
      <c r="Q48" s="2">
        <f t="shared" si="2"/>
        <v>20.277862637065631</v>
      </c>
      <c r="R48" s="2">
        <f t="shared" si="3"/>
        <v>9.1184945155926052</v>
      </c>
      <c r="S48" s="2">
        <f t="shared" si="4"/>
        <v>5.9976051858304125</v>
      </c>
      <c r="U48" s="1">
        <v>94</v>
      </c>
      <c r="V48" s="1">
        <f t="shared" si="5"/>
        <v>32.041281968266397</v>
      </c>
      <c r="W48" s="1">
        <f t="shared" si="6"/>
        <v>14.40823715642216</v>
      </c>
      <c r="X48" s="1">
        <f t="shared" si="7"/>
        <v>9.4768843409690717</v>
      </c>
    </row>
    <row r="49" spans="1:24" x14ac:dyDescent="0.25">
      <c r="A49" s="2">
        <v>48</v>
      </c>
      <c r="B49" s="2">
        <v>6.4020000000000001</v>
      </c>
      <c r="C49" s="2">
        <v>20.994</v>
      </c>
      <c r="D49" s="2">
        <v>23.481000000000002</v>
      </c>
      <c r="F49" s="1">
        <f t="shared" si="10"/>
        <v>22.369158979871486</v>
      </c>
      <c r="G49" s="1">
        <f t="shared" si="10"/>
        <v>26.556850117102787</v>
      </c>
      <c r="H49" s="1">
        <f t="shared" si="10"/>
        <v>31.528511589411327</v>
      </c>
      <c r="I49" s="1">
        <f t="shared" si="10"/>
        <v>37.430909112352545</v>
      </c>
      <c r="K49" s="1">
        <f t="shared" si="9"/>
        <v>32.988385048771363</v>
      </c>
      <c r="L49" s="1">
        <f t="shared" si="9"/>
        <v>39.164082929260367</v>
      </c>
      <c r="M49" s="1">
        <f t="shared" si="9"/>
        <v>46.495922410942903</v>
      </c>
      <c r="N49" s="1">
        <f t="shared" si="9"/>
        <v>55.200342741314152</v>
      </c>
      <c r="P49" s="1">
        <v>95</v>
      </c>
      <c r="Q49" s="2">
        <f t="shared" si="2"/>
        <v>22.369158979871486</v>
      </c>
      <c r="R49" s="2">
        <f t="shared" si="3"/>
        <v>9.159352609539841</v>
      </c>
      <c r="S49" s="2">
        <f t="shared" si="4"/>
        <v>5.902397522941218</v>
      </c>
      <c r="U49" s="1">
        <v>96</v>
      </c>
      <c r="V49" s="1">
        <f t="shared" si="5"/>
        <v>32.988385048771363</v>
      </c>
      <c r="W49" s="1">
        <f t="shared" si="6"/>
        <v>13.50753736217154</v>
      </c>
      <c r="X49" s="1">
        <f t="shared" si="7"/>
        <v>8.7044203303712493</v>
      </c>
    </row>
    <row r="50" spans="1:24" x14ac:dyDescent="0.25">
      <c r="A50" s="2">
        <v>49</v>
      </c>
      <c r="B50" s="2">
        <v>3.8109999999999999</v>
      </c>
      <c r="C50" s="2">
        <v>12.265000000000001</v>
      </c>
      <c r="D50" s="2">
        <v>13.47</v>
      </c>
      <c r="F50" s="1">
        <f t="shared" si="10"/>
        <v>18.72840552177486</v>
      </c>
      <c r="G50" s="1">
        <f t="shared" si="10"/>
        <v>24.9859933730087</v>
      </c>
      <c r="H50" s="1">
        <f t="shared" si="10"/>
        <v>33.334384185038232</v>
      </c>
      <c r="I50" s="1">
        <f t="shared" si="10"/>
        <v>44.472162959752048</v>
      </c>
      <c r="K50" s="1">
        <f t="shared" si="9"/>
        <v>25.693328315290447</v>
      </c>
      <c r="L50" s="1">
        <f t="shared" si="9"/>
        <v>34.278055879876369</v>
      </c>
      <c r="M50" s="1">
        <f t="shared" si="9"/>
        <v>45.731136911704724</v>
      </c>
      <c r="N50" s="1">
        <f t="shared" si="9"/>
        <v>61.010953788217755</v>
      </c>
      <c r="P50" s="1">
        <v>97</v>
      </c>
      <c r="Q50" s="2">
        <f t="shared" si="2"/>
        <v>18.72840552177486</v>
      </c>
      <c r="R50" s="2">
        <f t="shared" si="3"/>
        <v>14.605978663263372</v>
      </c>
      <c r="S50" s="2">
        <f t="shared" si="4"/>
        <v>11.137778774713816</v>
      </c>
      <c r="U50" s="1">
        <v>98</v>
      </c>
      <c r="V50" s="1">
        <f t="shared" si="5"/>
        <v>25.693328315290447</v>
      </c>
      <c r="W50" s="1">
        <f t="shared" si="6"/>
        <v>20.037808596414276</v>
      </c>
      <c r="X50" s="1">
        <f t="shared" si="7"/>
        <v>15.279816876513031</v>
      </c>
    </row>
    <row r="51" spans="1:24" x14ac:dyDescent="0.25">
      <c r="A51" s="2">
        <v>50</v>
      </c>
      <c r="B51" s="2">
        <v>7.2249999999999996</v>
      </c>
      <c r="C51" s="2">
        <v>23.788</v>
      </c>
      <c r="D51" s="2">
        <v>26.959</v>
      </c>
      <c r="F51" s="1">
        <f t="shared" si="10"/>
        <v>23.113102932467161</v>
      </c>
      <c r="G51" s="1">
        <f t="shared" si="10"/>
        <v>26.908890864400828</v>
      </c>
      <c r="H51" s="1">
        <f t="shared" si="10"/>
        <v>31.328048409073702</v>
      </c>
      <c r="I51" s="1">
        <f t="shared" si="10"/>
        <v>36.472949482272092</v>
      </c>
      <c r="K51" s="1">
        <f t="shared" si="9"/>
        <v>35.848166310352717</v>
      </c>
      <c r="L51" s="1">
        <f t="shared" si="9"/>
        <v>41.735391295261444</v>
      </c>
      <c r="M51" s="1">
        <f t="shared" si="9"/>
        <v>48.589455635993069</v>
      </c>
      <c r="N51" s="1">
        <f t="shared" si="9"/>
        <v>56.569140140545286</v>
      </c>
      <c r="P51" s="1">
        <v>99</v>
      </c>
      <c r="Q51" s="2">
        <f t="shared" si="2"/>
        <v>23.113102932467161</v>
      </c>
      <c r="R51" s="2">
        <f t="shared" si="3"/>
        <v>8.2149454766065411</v>
      </c>
      <c r="S51" s="2">
        <f t="shared" si="4"/>
        <v>5.1449010731983904</v>
      </c>
      <c r="U51" s="1">
        <v>100</v>
      </c>
      <c r="V51" s="1">
        <f t="shared" si="5"/>
        <v>35.848166310352717</v>
      </c>
      <c r="W51" s="1">
        <f t="shared" si="6"/>
        <v>12.741289325640352</v>
      </c>
      <c r="X51" s="1">
        <f t="shared" si="7"/>
        <v>7.9796845045522176</v>
      </c>
    </row>
    <row r="52" spans="1:24" x14ac:dyDescent="0.25">
      <c r="A52" s="2">
        <v>51</v>
      </c>
      <c r="B52" s="2">
        <v>7.3940000000000001</v>
      </c>
      <c r="C52" s="2">
        <v>27.053999999999998</v>
      </c>
      <c r="D52" s="2">
        <v>28.815000000000001</v>
      </c>
      <c r="F52" s="1">
        <f t="shared" si="10"/>
        <v>33.459342338583184</v>
      </c>
      <c r="G52" s="1">
        <f t="shared" si="10"/>
        <v>38.81910925126698</v>
      </c>
      <c r="H52" s="1">
        <f t="shared" si="10"/>
        <v>45.037443587888859</v>
      </c>
      <c r="I52" s="1">
        <f t="shared" si="10"/>
        <v>52.251877079484224</v>
      </c>
      <c r="K52" s="1">
        <f t="shared" si="9"/>
        <v>42.457225947134766</v>
      </c>
      <c r="L52" s="1">
        <f t="shared" si="9"/>
        <v>49.258340940162704</v>
      </c>
      <c r="M52" s="1">
        <f t="shared" si="9"/>
        <v>57.148909238641757</v>
      </c>
      <c r="N52" s="1">
        <f t="shared" si="9"/>
        <v>66.30344759548295</v>
      </c>
      <c r="P52" s="1">
        <v>101</v>
      </c>
      <c r="Q52" s="2">
        <f t="shared" si="2"/>
        <v>33.459342338583184</v>
      </c>
      <c r="R52" s="2">
        <f t="shared" si="3"/>
        <v>11.578101249305675</v>
      </c>
      <c r="S52" s="2">
        <f t="shared" si="4"/>
        <v>7.214433491595365</v>
      </c>
      <c r="U52" s="1">
        <v>102</v>
      </c>
      <c r="V52" s="1">
        <f t="shared" si="5"/>
        <v>42.457225947134766</v>
      </c>
      <c r="W52" s="1">
        <f t="shared" si="6"/>
        <v>14.69168329150699</v>
      </c>
      <c r="X52" s="1">
        <f t="shared" si="7"/>
        <v>9.1545383568411935</v>
      </c>
    </row>
    <row r="53" spans="1:24" x14ac:dyDescent="0.25">
      <c r="A53" s="2">
        <v>52</v>
      </c>
      <c r="B53" s="2">
        <v>8.8729999999999993</v>
      </c>
      <c r="C53" s="2">
        <v>30.984999999999999</v>
      </c>
      <c r="D53" s="2">
        <v>34.311</v>
      </c>
      <c r="F53" s="1">
        <f t="shared" si="10"/>
        <v>29.027374857946146</v>
      </c>
      <c r="G53" s="1">
        <f t="shared" si="10"/>
        <v>32.853377238115883</v>
      </c>
      <c r="H53" s="1">
        <f t="shared" si="10"/>
        <v>37.183672351772586</v>
      </c>
      <c r="I53" s="1">
        <f t="shared" si="10"/>
        <v>42.084729358048492</v>
      </c>
      <c r="K53" s="1">
        <f t="shared" si="9"/>
        <v>42.228036853581216</v>
      </c>
      <c r="L53" s="1">
        <f t="shared" si="9"/>
        <v>47.79397487940544</v>
      </c>
      <c r="M53" s="1">
        <f t="shared" si="9"/>
        <v>54.093540807818009</v>
      </c>
      <c r="N53" s="1">
        <f t="shared" si="9"/>
        <v>61.223431708919144</v>
      </c>
      <c r="P53" s="1">
        <v>103</v>
      </c>
      <c r="Q53" s="2">
        <f t="shared" si="2"/>
        <v>29.027374857946146</v>
      </c>
      <c r="R53" s="2">
        <f t="shared" si="3"/>
        <v>8.1562974938264396</v>
      </c>
      <c r="S53" s="2">
        <f t="shared" si="4"/>
        <v>4.9010570062759058</v>
      </c>
      <c r="U53" s="1">
        <v>104</v>
      </c>
      <c r="V53" s="1">
        <f t="shared" si="5"/>
        <v>42.228036853581216</v>
      </c>
      <c r="W53" s="1">
        <f t="shared" si="6"/>
        <v>11.865503954236793</v>
      </c>
      <c r="X53" s="1">
        <f t="shared" si="7"/>
        <v>7.1298909011011347</v>
      </c>
    </row>
    <row r="54" spans="1:24" x14ac:dyDescent="0.25">
      <c r="A54" s="2">
        <v>53</v>
      </c>
      <c r="B54" s="2">
        <v>7.5549999999999997</v>
      </c>
      <c r="C54" s="2">
        <v>27.088000000000001</v>
      </c>
      <c r="D54" s="2">
        <v>29.588000000000001</v>
      </c>
      <c r="F54" s="1">
        <f t="shared" si="10"/>
        <v>31.187733048280609</v>
      </c>
      <c r="G54" s="1">
        <f t="shared" si="10"/>
        <v>36.069228506107898</v>
      </c>
      <c r="H54" s="1">
        <f t="shared" si="10"/>
        <v>41.714774299620068</v>
      </c>
      <c r="I54" s="1">
        <f t="shared" si="10"/>
        <v>48.243959378659092</v>
      </c>
      <c r="K54" s="1">
        <f t="shared" si="9"/>
        <v>43.420493507518962</v>
      </c>
      <c r="L54" s="1">
        <f t="shared" si="9"/>
        <v>50.216657291063314</v>
      </c>
      <c r="M54" s="1">
        <f t="shared" si="9"/>
        <v>58.076554773644517</v>
      </c>
      <c r="N54" s="1">
        <f t="shared" si="9"/>
        <v>67.166681263278335</v>
      </c>
      <c r="P54" s="1">
        <v>105</v>
      </c>
      <c r="Q54" s="2">
        <f t="shared" si="2"/>
        <v>31.187733048280609</v>
      </c>
      <c r="R54" s="2">
        <f t="shared" si="3"/>
        <v>10.527041251339458</v>
      </c>
      <c r="S54" s="2">
        <f t="shared" si="4"/>
        <v>6.5291850790390242</v>
      </c>
      <c r="U54" s="1">
        <v>106</v>
      </c>
      <c r="V54" s="1">
        <f t="shared" si="5"/>
        <v>43.420493507518962</v>
      </c>
      <c r="W54" s="1">
        <f t="shared" si="6"/>
        <v>14.656061266125555</v>
      </c>
      <c r="X54" s="1">
        <f t="shared" si="7"/>
        <v>9.0901264896338176</v>
      </c>
    </row>
    <row r="55" spans="1:24" x14ac:dyDescent="0.25">
      <c r="A55" s="2">
        <v>54</v>
      </c>
      <c r="B55" s="2">
        <v>5.6559999999999997</v>
      </c>
      <c r="C55" s="2">
        <v>20.614999999999998</v>
      </c>
      <c r="D55" s="2">
        <v>22.257000000000001</v>
      </c>
      <c r="F55" s="1">
        <f t="shared" si="10"/>
        <v>31.518150876544379</v>
      </c>
      <c r="G55" s="1">
        <f t="shared" si="10"/>
        <v>38.275192854978137</v>
      </c>
      <c r="H55" s="1">
        <f t="shared" si="10"/>
        <v>46.480848252300447</v>
      </c>
      <c r="I55" s="1">
        <f t="shared" si="10"/>
        <v>56.445679122747656</v>
      </c>
      <c r="K55" s="1">
        <f t="shared" si="9"/>
        <v>42.134832426690487</v>
      </c>
      <c r="L55" s="1">
        <f t="shared" si="9"/>
        <v>51.167939494951177</v>
      </c>
      <c r="M55" s="1">
        <f t="shared" si="9"/>
        <v>62.13761587195728</v>
      </c>
      <c r="N55" s="1">
        <f t="shared" si="9"/>
        <v>75.459034394611393</v>
      </c>
      <c r="P55" s="1">
        <v>107</v>
      </c>
      <c r="Q55" s="2">
        <f t="shared" si="2"/>
        <v>31.518150876544379</v>
      </c>
      <c r="R55" s="2">
        <f t="shared" si="3"/>
        <v>14.962697375756068</v>
      </c>
      <c r="S55" s="2">
        <f t="shared" si="4"/>
        <v>9.9648308704472086</v>
      </c>
      <c r="U55" s="1">
        <v>108</v>
      </c>
      <c r="V55" s="1">
        <f t="shared" si="5"/>
        <v>42.134832426690487</v>
      </c>
      <c r="W55" s="1">
        <f t="shared" si="6"/>
        <v>20.002783445266793</v>
      </c>
      <c r="X55" s="1">
        <f t="shared" si="7"/>
        <v>13.321418522654113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56"/>
  <sheetViews>
    <sheetView workbookViewId="0">
      <pane ySplit="2" topLeftCell="A3" activePane="bottomLeft" state="frozen"/>
      <selection pane="bottomLeft" sqref="A1:XFD1048576"/>
    </sheetView>
  </sheetViews>
  <sheetFormatPr defaultColWidth="9.140625" defaultRowHeight="15" x14ac:dyDescent="0.25"/>
  <cols>
    <col min="1" max="1" width="14.7109375" style="2" customWidth="1"/>
    <col min="2" max="4" width="8.85546875" style="2" customWidth="1"/>
    <col min="5" max="5" width="2" style="1" customWidth="1"/>
    <col min="6" max="9" width="11.140625" style="1" customWidth="1"/>
    <col min="10" max="10" width="2" style="1" customWidth="1"/>
    <col min="11" max="15" width="11.140625" style="1" customWidth="1"/>
    <col min="16" max="16" width="9.140625" style="1"/>
    <col min="17" max="20" width="9.140625" style="2"/>
    <col min="21" max="16384" width="9.140625" style="1"/>
  </cols>
  <sheetData>
    <row r="1" spans="1:24" s="81" customFormat="1" ht="15.75" thickBot="1" x14ac:dyDescent="0.3">
      <c r="A1" s="112" t="s">
        <v>422</v>
      </c>
      <c r="B1" s="113" t="s">
        <v>423</v>
      </c>
      <c r="C1" s="113"/>
      <c r="D1" s="113"/>
      <c r="F1" s="114" t="s">
        <v>424</v>
      </c>
      <c r="G1" s="114"/>
      <c r="H1" s="114"/>
      <c r="I1" s="114"/>
      <c r="K1" s="114" t="s">
        <v>425</v>
      </c>
      <c r="L1" s="114"/>
      <c r="M1" s="114"/>
      <c r="N1" s="114"/>
      <c r="Q1" s="82"/>
      <c r="R1" s="82"/>
      <c r="S1" s="82"/>
      <c r="T1" s="82"/>
    </row>
    <row r="2" spans="1:24" s="81" customFormat="1" ht="15.75" thickBot="1" x14ac:dyDescent="0.3">
      <c r="A2" s="112"/>
      <c r="B2" s="82" t="s">
        <v>10</v>
      </c>
      <c r="C2" s="82" t="s">
        <v>8</v>
      </c>
      <c r="D2" s="82" t="s">
        <v>9</v>
      </c>
      <c r="F2" s="83">
        <v>0.25</v>
      </c>
      <c r="G2" s="83">
        <v>0.5</v>
      </c>
      <c r="H2" s="83">
        <v>0.75</v>
      </c>
      <c r="I2" s="83">
        <v>0.9</v>
      </c>
      <c r="K2" s="83">
        <v>0.25</v>
      </c>
      <c r="L2" s="83">
        <v>0.5</v>
      </c>
      <c r="M2" s="83">
        <v>0.75</v>
      </c>
      <c r="N2" s="83">
        <v>0.9</v>
      </c>
      <c r="O2" s="84"/>
      <c r="Q2" s="82"/>
      <c r="R2" s="82"/>
      <c r="S2" s="82"/>
      <c r="T2" s="82"/>
      <c r="V2" s="82"/>
      <c r="W2" s="82"/>
      <c r="X2" s="82"/>
    </row>
    <row r="3" spans="1:24" x14ac:dyDescent="0.25">
      <c r="A3" s="2">
        <v>1</v>
      </c>
      <c r="B3" s="2">
        <v>2.3210000000000002</v>
      </c>
      <c r="C3" s="2">
        <v>-0.89</v>
      </c>
      <c r="D3" s="2">
        <v>0.442</v>
      </c>
      <c r="F3" s="1">
        <f t="shared" ref="F3:I18" si="0">EXP((LN(F$2/(1-F$2))+$C3)/$B3)</f>
        <v>0.42452212148909946</v>
      </c>
      <c r="G3" s="1">
        <f t="shared" si="0"/>
        <v>0.68150246750706012</v>
      </c>
      <c r="H3" s="1">
        <f t="shared" si="0"/>
        <v>1.0940433718484968</v>
      </c>
      <c r="I3" s="1">
        <f t="shared" si="0"/>
        <v>1.7563119086919936</v>
      </c>
      <c r="K3" s="1">
        <f t="shared" ref="K3:N19" si="1">EXP((LN(K$2/(1-K$2))+$D3)/$B3)</f>
        <v>0.7535946927259044</v>
      </c>
      <c r="L3" s="1">
        <f t="shared" si="1"/>
        <v>1.2097759259080585</v>
      </c>
      <c r="M3" s="1">
        <f t="shared" si="1"/>
        <v>1.9421020411021153</v>
      </c>
      <c r="N3" s="1">
        <f t="shared" si="1"/>
        <v>3.1177346624929054</v>
      </c>
    </row>
    <row r="4" spans="1:24" x14ac:dyDescent="0.25">
      <c r="A4" s="2">
        <v>2</v>
      </c>
      <c r="B4" s="2">
        <v>5.9950000000000001</v>
      </c>
      <c r="C4" s="2">
        <v>-0.29899999999999999</v>
      </c>
      <c r="D4" s="2">
        <v>1.478</v>
      </c>
      <c r="F4" s="1">
        <f t="shared" si="0"/>
        <v>0.79205087259335394</v>
      </c>
      <c r="G4" s="1">
        <f t="shared" si="0"/>
        <v>0.95134843479200748</v>
      </c>
      <c r="H4" s="1">
        <f t="shared" si="0"/>
        <v>1.1426839811662834</v>
      </c>
      <c r="I4" s="1">
        <f t="shared" si="0"/>
        <v>1.3725010028523328</v>
      </c>
      <c r="K4" s="1">
        <f t="shared" si="1"/>
        <v>1.0653293731461839</v>
      </c>
      <c r="L4" s="1">
        <f t="shared" si="1"/>
        <v>1.2795888076761357</v>
      </c>
      <c r="M4" s="1">
        <f t="shared" si="1"/>
        <v>1.5369401783173762</v>
      </c>
      <c r="N4" s="1">
        <f t="shared" si="1"/>
        <v>1.8460501510764369</v>
      </c>
    </row>
    <row r="5" spans="1:24" x14ac:dyDescent="0.25">
      <c r="A5" s="2">
        <v>3</v>
      </c>
      <c r="B5" s="2">
        <v>3.9820000000000002</v>
      </c>
      <c r="C5" s="2">
        <v>-2</v>
      </c>
      <c r="D5" s="2">
        <v>1.444</v>
      </c>
      <c r="F5" s="1">
        <f t="shared" si="0"/>
        <v>0.45925265734807907</v>
      </c>
      <c r="G5" s="1">
        <f t="shared" si="0"/>
        <v>0.60516134487098039</v>
      </c>
      <c r="H5" s="1">
        <f t="shared" si="0"/>
        <v>0.79742653083547899</v>
      </c>
      <c r="I5" s="1">
        <f t="shared" si="0"/>
        <v>1.0507760904918306</v>
      </c>
      <c r="K5" s="1">
        <f t="shared" si="1"/>
        <v>1.090610079292835</v>
      </c>
      <c r="L5" s="1">
        <f t="shared" si="1"/>
        <v>1.437106681376199</v>
      </c>
      <c r="M5" s="1">
        <f t="shared" si="1"/>
        <v>1.8936883611008457</v>
      </c>
      <c r="N5" s="1">
        <f t="shared" si="1"/>
        <v>2.4953301348058141</v>
      </c>
    </row>
    <row r="6" spans="1:24" x14ac:dyDescent="0.25">
      <c r="A6" s="2">
        <v>4</v>
      </c>
      <c r="B6" s="2">
        <v>3.3239999999999998</v>
      </c>
      <c r="C6" s="2">
        <v>-1.32</v>
      </c>
      <c r="D6" s="2">
        <v>2.0329999999999999</v>
      </c>
      <c r="F6" s="1">
        <f t="shared" si="0"/>
        <v>0.48305680407133234</v>
      </c>
      <c r="G6" s="1">
        <f t="shared" si="0"/>
        <v>0.67225878668475414</v>
      </c>
      <c r="H6" s="1">
        <f t="shared" si="0"/>
        <v>0.93556673348942532</v>
      </c>
      <c r="I6" s="1">
        <f t="shared" si="0"/>
        <v>1.3020062067593703</v>
      </c>
      <c r="K6" s="1">
        <f t="shared" si="1"/>
        <v>1.3245905633964754</v>
      </c>
      <c r="L6" s="1">
        <f t="shared" si="1"/>
        <v>1.843401516132035</v>
      </c>
      <c r="M6" s="1">
        <f t="shared" si="1"/>
        <v>2.5654185101277669</v>
      </c>
      <c r="N6" s="1">
        <f t="shared" si="1"/>
        <v>3.5702325697961377</v>
      </c>
    </row>
    <row r="7" spans="1:24" x14ac:dyDescent="0.25">
      <c r="A7" s="2">
        <v>5</v>
      </c>
      <c r="B7" s="2">
        <v>2.8740000000000001</v>
      </c>
      <c r="C7" s="2">
        <v>-0.371</v>
      </c>
      <c r="D7" s="2">
        <v>2.4540000000000002</v>
      </c>
      <c r="F7" s="1">
        <f t="shared" si="0"/>
        <v>0.59968704490996316</v>
      </c>
      <c r="G7" s="1">
        <f t="shared" si="0"/>
        <v>0.8788962865191855</v>
      </c>
      <c r="H7" s="1">
        <f t="shared" si="0"/>
        <v>1.2881030014133306</v>
      </c>
      <c r="I7" s="1">
        <f>EXP((LN(I$2/(1-I$2))+$C7)/$B7)</f>
        <v>1.8878329191959915</v>
      </c>
      <c r="K7" s="1">
        <f t="shared" si="1"/>
        <v>1.6025614250636648</v>
      </c>
      <c r="L7" s="1">
        <f t="shared" si="1"/>
        <v>2.3487005386598248</v>
      </c>
      <c r="M7" s="1">
        <f t="shared" si="1"/>
        <v>3.4422357446185261</v>
      </c>
      <c r="N7" s="1">
        <f t="shared" si="1"/>
        <v>5.0449117401278096</v>
      </c>
    </row>
    <row r="8" spans="1:24" x14ac:dyDescent="0.25">
      <c r="A8" s="2">
        <v>6</v>
      </c>
      <c r="B8" s="2">
        <v>2.2839999999999998</v>
      </c>
      <c r="C8" s="2">
        <v>9.9000000000000005E-2</v>
      </c>
      <c r="D8" s="2">
        <v>2.081</v>
      </c>
      <c r="F8" s="1">
        <f t="shared" si="0"/>
        <v>0.64554612161433489</v>
      </c>
      <c r="G8" s="1">
        <f t="shared" si="0"/>
        <v>1.0442981247033021</v>
      </c>
      <c r="H8" s="1">
        <f t="shared" si="0"/>
        <v>1.6893581058649132</v>
      </c>
      <c r="I8" s="1">
        <f t="shared" si="0"/>
        <v>2.732869802540653</v>
      </c>
      <c r="K8" s="1">
        <f t="shared" si="1"/>
        <v>1.5374377185477288</v>
      </c>
      <c r="L8" s="1">
        <f t="shared" si="1"/>
        <v>2.4871086241095992</v>
      </c>
      <c r="M8" s="1">
        <f t="shared" si="1"/>
        <v>4.023388546733063</v>
      </c>
      <c r="N8" s="1">
        <f t="shared" si="1"/>
        <v>6.5086242076692882</v>
      </c>
    </row>
    <row r="9" spans="1:24" x14ac:dyDescent="0.25">
      <c r="A9" s="2">
        <v>7</v>
      </c>
      <c r="B9" s="2">
        <v>3.7229999999999999</v>
      </c>
      <c r="C9" s="2">
        <v>1.121</v>
      </c>
      <c r="D9" s="2">
        <v>3.4780000000000002</v>
      </c>
      <c r="F9" s="1">
        <f t="shared" si="0"/>
        <v>1.0060314689926524</v>
      </c>
      <c r="G9" s="1">
        <f t="shared" si="0"/>
        <v>1.3513461751975562</v>
      </c>
      <c r="H9" s="1">
        <f t="shared" si="0"/>
        <v>1.8151882336738325</v>
      </c>
      <c r="I9" s="1">
        <f t="shared" si="0"/>
        <v>2.4382414988418781</v>
      </c>
      <c r="K9" s="1">
        <f t="shared" si="1"/>
        <v>1.8947841846008375</v>
      </c>
      <c r="L9" s="1">
        <f t="shared" si="1"/>
        <v>2.5451583172134971</v>
      </c>
      <c r="M9" s="1">
        <f t="shared" si="1"/>
        <v>3.4187697534775894</v>
      </c>
      <c r="N9" s="1">
        <f t="shared" si="1"/>
        <v>4.5922434562300696</v>
      </c>
    </row>
    <row r="10" spans="1:24" x14ac:dyDescent="0.25">
      <c r="A10" s="2">
        <v>8</v>
      </c>
      <c r="B10" s="2">
        <v>2.9359999999999999</v>
      </c>
      <c r="C10" s="2">
        <v>0.107</v>
      </c>
      <c r="D10" s="2">
        <v>3.0270000000000001</v>
      </c>
      <c r="F10" s="1">
        <f t="shared" si="0"/>
        <v>0.71337888433250984</v>
      </c>
      <c r="G10" s="1">
        <f t="shared" si="0"/>
        <v>1.0371163708313418</v>
      </c>
      <c r="H10" s="1">
        <f t="shared" si="0"/>
        <v>1.5077687190766715</v>
      </c>
      <c r="I10" s="1">
        <f t="shared" si="0"/>
        <v>2.1920071596245263</v>
      </c>
      <c r="K10" s="1">
        <f t="shared" si="1"/>
        <v>1.9286259446525273</v>
      </c>
      <c r="L10" s="1">
        <f t="shared" si="1"/>
        <v>2.8038530216390436</v>
      </c>
      <c r="M10" s="1">
        <f t="shared" si="1"/>
        <v>4.0762656899603131</v>
      </c>
      <c r="N10" s="1">
        <f t="shared" si="1"/>
        <v>5.926110194404723</v>
      </c>
    </row>
    <row r="11" spans="1:24" x14ac:dyDescent="0.25">
      <c r="A11" s="2">
        <v>9</v>
      </c>
      <c r="B11" s="2">
        <v>3.2519999999999998</v>
      </c>
      <c r="C11" s="2">
        <v>3.8319999999999999</v>
      </c>
      <c r="D11" s="2">
        <v>5.7610000000000001</v>
      </c>
      <c r="F11" s="1">
        <f t="shared" si="0"/>
        <v>2.3175836818655537</v>
      </c>
      <c r="G11" s="1">
        <f t="shared" si="0"/>
        <v>3.2490147077067926</v>
      </c>
      <c r="H11" s="1">
        <f t="shared" si="0"/>
        <v>4.5547855093619996</v>
      </c>
      <c r="I11" s="1">
        <f t="shared" si="0"/>
        <v>6.3853422968765088</v>
      </c>
      <c r="K11" s="1">
        <f t="shared" si="1"/>
        <v>4.1941829703463602</v>
      </c>
      <c r="L11" s="1">
        <f t="shared" si="1"/>
        <v>5.8798145085745421</v>
      </c>
      <c r="M11" s="1">
        <f t="shared" si="1"/>
        <v>8.2428971028864453</v>
      </c>
      <c r="N11" s="1">
        <f t="shared" si="1"/>
        <v>11.555696620988456</v>
      </c>
    </row>
    <row r="12" spans="1:24" x14ac:dyDescent="0.25">
      <c r="A12" s="2">
        <v>10</v>
      </c>
      <c r="B12" s="2">
        <v>3.3039999999999998</v>
      </c>
      <c r="C12" s="2">
        <v>2.4329999999999998</v>
      </c>
      <c r="D12" s="2">
        <v>5.39</v>
      </c>
      <c r="F12" s="1">
        <f t="shared" si="0"/>
        <v>1.4976098032287639</v>
      </c>
      <c r="G12" s="1">
        <f t="shared" si="0"/>
        <v>2.0883622477584285</v>
      </c>
      <c r="H12" s="1">
        <f t="shared" si="0"/>
        <v>2.9121449849353334</v>
      </c>
      <c r="I12" s="1">
        <f t="shared" si="0"/>
        <v>4.0608799658137684</v>
      </c>
      <c r="K12" s="1">
        <f t="shared" si="1"/>
        <v>3.6650653265151378</v>
      </c>
      <c r="L12" s="1">
        <f t="shared" si="1"/>
        <v>5.1107999206208889</v>
      </c>
      <c r="M12" s="1">
        <f t="shared" si="1"/>
        <v>7.1268240813198513</v>
      </c>
      <c r="N12" s="1">
        <f t="shared" si="1"/>
        <v>9.9380962422630059</v>
      </c>
    </row>
    <row r="13" spans="1:24" x14ac:dyDescent="0.25">
      <c r="A13" s="2">
        <v>11</v>
      </c>
      <c r="B13" s="2">
        <v>4.9509999999999996</v>
      </c>
      <c r="C13" s="2">
        <v>5.63</v>
      </c>
      <c r="D13" s="2">
        <v>7.87</v>
      </c>
      <c r="F13" s="1">
        <f t="shared" si="0"/>
        <v>2.4973919379062313</v>
      </c>
      <c r="G13" s="1">
        <f t="shared" si="0"/>
        <v>3.1178510899814151</v>
      </c>
      <c r="H13" s="1">
        <f t="shared" si="0"/>
        <v>3.8924588774993025</v>
      </c>
      <c r="I13" s="1">
        <f t="shared" si="0"/>
        <v>4.8595124256282043</v>
      </c>
      <c r="K13" s="1">
        <f t="shared" si="1"/>
        <v>3.9262344614066502</v>
      </c>
      <c r="L13" s="1">
        <f t="shared" si="1"/>
        <v>4.9016793116110966</v>
      </c>
      <c r="M13" s="1">
        <f t="shared" si="1"/>
        <v>6.1194664531746481</v>
      </c>
      <c r="N13" s="1">
        <f t="shared" si="1"/>
        <v>7.6398040938384941</v>
      </c>
    </row>
    <row r="14" spans="1:24" x14ac:dyDescent="0.25">
      <c r="A14" s="2">
        <v>12</v>
      </c>
      <c r="B14" s="2">
        <v>5.3250000000000002</v>
      </c>
      <c r="C14" s="2">
        <v>5.8390000000000004</v>
      </c>
      <c r="D14" s="2">
        <v>8.4209999999999994</v>
      </c>
      <c r="F14" s="1">
        <f t="shared" si="0"/>
        <v>2.4356499837936205</v>
      </c>
      <c r="G14" s="1">
        <f t="shared" si="0"/>
        <v>2.9937471242624789</v>
      </c>
      <c r="H14" s="1">
        <f t="shared" si="0"/>
        <v>3.6797248798739068</v>
      </c>
      <c r="I14" s="1">
        <f t="shared" si="0"/>
        <v>4.5228854106703347</v>
      </c>
      <c r="K14" s="1">
        <f t="shared" si="1"/>
        <v>3.9554575511422176</v>
      </c>
      <c r="L14" s="1">
        <f t="shared" si="1"/>
        <v>4.8617985948992981</v>
      </c>
      <c r="M14" s="1">
        <f t="shared" si="1"/>
        <v>5.9758157613242755</v>
      </c>
      <c r="N14" s="1">
        <f t="shared" si="1"/>
        <v>7.3450953008947719</v>
      </c>
    </row>
    <row r="15" spans="1:24" x14ac:dyDescent="0.25">
      <c r="A15" s="2">
        <v>13</v>
      </c>
      <c r="B15" s="2">
        <v>3.1669999999999998</v>
      </c>
      <c r="C15" s="2">
        <v>2.73</v>
      </c>
      <c r="D15" s="2">
        <v>4.2460000000000004</v>
      </c>
      <c r="F15" s="1">
        <f t="shared" si="0"/>
        <v>1.6738407623352771</v>
      </c>
      <c r="G15" s="1">
        <f t="shared" si="0"/>
        <v>2.3679261379397367</v>
      </c>
      <c r="H15" s="1">
        <f t="shared" si="0"/>
        <v>3.3498253363811181</v>
      </c>
      <c r="I15" s="1">
        <f>EXP((LN(I$2/(1-I$2))+$C15)/$B15)</f>
        <v>4.7388850540854399</v>
      </c>
      <c r="K15" s="1">
        <f t="shared" si="1"/>
        <v>2.7015003329468947</v>
      </c>
      <c r="L15" s="1">
        <f t="shared" si="1"/>
        <v>3.8217215125727231</v>
      </c>
      <c r="M15" s="1">
        <f t="shared" si="1"/>
        <v>5.4064606772522099</v>
      </c>
      <c r="N15" s="1">
        <f t="shared" si="1"/>
        <v>7.6483377866529523</v>
      </c>
    </row>
    <row r="16" spans="1:24" x14ac:dyDescent="0.25">
      <c r="A16" s="2">
        <v>14</v>
      </c>
      <c r="B16" s="2">
        <v>6.4219999999999997</v>
      </c>
      <c r="C16" s="2">
        <v>10.066000000000001</v>
      </c>
      <c r="D16" s="2">
        <v>12.27</v>
      </c>
      <c r="F16" s="1">
        <f t="shared" si="0"/>
        <v>4.0404430903042909</v>
      </c>
      <c r="G16" s="1">
        <f t="shared" si="0"/>
        <v>4.7942844956357824</v>
      </c>
      <c r="H16" s="1">
        <f t="shared" si="0"/>
        <v>5.6887730655705413</v>
      </c>
      <c r="I16" s="1">
        <f t="shared" si="0"/>
        <v>6.7501498964068531</v>
      </c>
      <c r="K16" s="1">
        <f t="shared" si="1"/>
        <v>5.6947780767235727</v>
      </c>
      <c r="L16" s="1">
        <f t="shared" si="1"/>
        <v>6.7572752861781336</v>
      </c>
      <c r="M16" s="1">
        <f t="shared" si="1"/>
        <v>8.018006791138065</v>
      </c>
      <c r="N16" s="1">
        <f t="shared" si="1"/>
        <v>9.5139579460728498</v>
      </c>
    </row>
    <row r="17" spans="1:14" x14ac:dyDescent="0.25">
      <c r="A17" s="2">
        <v>15</v>
      </c>
      <c r="B17" s="2">
        <v>6.9269999999999996</v>
      </c>
      <c r="C17" s="2">
        <v>11.792</v>
      </c>
      <c r="D17" s="2">
        <v>14.444000000000001</v>
      </c>
      <c r="F17" s="1">
        <f t="shared" si="0"/>
        <v>4.682001405744435</v>
      </c>
      <c r="G17" s="1">
        <f t="shared" si="0"/>
        <v>5.4866849477561654</v>
      </c>
      <c r="H17" s="1">
        <f t="shared" si="0"/>
        <v>6.4296673809194669</v>
      </c>
      <c r="I17" s="1">
        <f t="shared" si="0"/>
        <v>7.5347177800260727</v>
      </c>
      <c r="K17" s="1">
        <f t="shared" si="1"/>
        <v>6.8659566946985517</v>
      </c>
      <c r="L17" s="1">
        <f t="shared" si="1"/>
        <v>8.045991016262521</v>
      </c>
      <c r="M17" s="1">
        <f t="shared" si="1"/>
        <v>9.4288348022590469</v>
      </c>
      <c r="N17" s="1">
        <f t="shared" si="1"/>
        <v>11.049344393823112</v>
      </c>
    </row>
    <row r="18" spans="1:14" x14ac:dyDescent="0.25">
      <c r="A18" s="2">
        <v>16</v>
      </c>
      <c r="B18" s="2">
        <v>13.128</v>
      </c>
      <c r="C18" s="2">
        <v>26.071999999999999</v>
      </c>
      <c r="D18" s="2">
        <v>27.585999999999999</v>
      </c>
      <c r="F18" s="1">
        <f t="shared" si="0"/>
        <v>6.7012862829712052</v>
      </c>
      <c r="G18" s="1">
        <f t="shared" si="0"/>
        <v>7.2862146298946575</v>
      </c>
      <c r="H18" s="1">
        <f t="shared" si="0"/>
        <v>7.9221990213724274</v>
      </c>
      <c r="I18" s="1">
        <f t="shared" si="0"/>
        <v>8.6136959343375263</v>
      </c>
      <c r="K18" s="1">
        <f t="shared" si="1"/>
        <v>7.5204465001774699</v>
      </c>
      <c r="L18" s="1">
        <f t="shared" si="1"/>
        <v>8.1768760502256885</v>
      </c>
      <c r="M18" s="1">
        <f t="shared" si="1"/>
        <v>8.8906026974830059</v>
      </c>
      <c r="N18" s="1">
        <f t="shared" si="1"/>
        <v>9.6666276752856568</v>
      </c>
    </row>
    <row r="19" spans="1:14" x14ac:dyDescent="0.25">
      <c r="A19" s="2">
        <v>17</v>
      </c>
      <c r="B19" s="2">
        <v>8.0129999999999999</v>
      </c>
      <c r="C19" s="2">
        <v>14.945</v>
      </c>
      <c r="D19" s="2">
        <v>16.539000000000001</v>
      </c>
      <c r="F19" s="1">
        <f t="shared" ref="F19:I34" si="2">EXP((LN(F$2/(1-F$2))+$C19)/$B19)</f>
        <v>5.6293302794747122</v>
      </c>
      <c r="G19" s="1">
        <f t="shared" si="2"/>
        <v>6.4565442051264785</v>
      </c>
      <c r="H19" s="1">
        <f t="shared" si="2"/>
        <v>7.4053148426463</v>
      </c>
      <c r="I19" s="1">
        <f t="shared" si="2"/>
        <v>8.4935046019162677</v>
      </c>
      <c r="K19" s="1">
        <f t="shared" si="1"/>
        <v>6.8683041244737293</v>
      </c>
      <c r="L19" s="1">
        <f>EXP((LN(L$2/(1-L$2))+$D19)/$B19)</f>
        <v>7.8775817001903023</v>
      </c>
      <c r="M19" s="1">
        <f>EXP((LN(M$2/(1-M$2))+$D19)/$B19)</f>
        <v>9.0351697185406863</v>
      </c>
      <c r="N19" s="1">
        <f>EXP((LN(N$2/(1-N$2))+$D19)/$B19)</f>
        <v>10.362861973346778</v>
      </c>
    </row>
    <row r="20" spans="1:14" x14ac:dyDescent="0.25">
      <c r="A20" s="2">
        <v>18</v>
      </c>
      <c r="B20" s="2">
        <v>11.013999999999999</v>
      </c>
      <c r="C20" s="2">
        <v>22.576000000000001</v>
      </c>
      <c r="D20" s="2">
        <v>23.847000000000001</v>
      </c>
      <c r="F20" s="1">
        <f t="shared" si="2"/>
        <v>7.0287435546226975</v>
      </c>
      <c r="G20" s="1">
        <f t="shared" si="2"/>
        <v>7.7659970966400804</v>
      </c>
      <c r="H20" s="1">
        <f t="shared" si="2"/>
        <v>8.5805820679510649</v>
      </c>
      <c r="I20" s="1">
        <f t="shared" si="2"/>
        <v>9.4806098571292878</v>
      </c>
      <c r="K20" s="1">
        <f t="shared" ref="K20:N56" si="3">EXP((LN(K$2/(1-K$2))+$D20)/$B20)</f>
        <v>7.8885042955055704</v>
      </c>
      <c r="L20" s="1">
        <f t="shared" si="3"/>
        <v>8.7159391973317764</v>
      </c>
      <c r="M20" s="1">
        <f t="shared" si="3"/>
        <v>9.6301647620153528</v>
      </c>
      <c r="N20" s="1">
        <f t="shared" si="3"/>
        <v>10.640284568753401</v>
      </c>
    </row>
    <row r="21" spans="1:14" x14ac:dyDescent="0.25">
      <c r="A21" s="2">
        <v>19</v>
      </c>
      <c r="B21" s="2">
        <v>4.9429999999999996</v>
      </c>
      <c r="C21" s="2">
        <v>8.7620000000000005</v>
      </c>
      <c r="D21" s="2">
        <v>10.92</v>
      </c>
      <c r="F21" s="1">
        <f t="shared" si="2"/>
        <v>4.7131267908034165</v>
      </c>
      <c r="G21" s="1">
        <f t="shared" si="2"/>
        <v>5.886182929651981</v>
      </c>
      <c r="H21" s="1">
        <f t="shared" si="2"/>
        <v>7.3512025072044143</v>
      </c>
      <c r="I21" s="1">
        <f t="shared" si="2"/>
        <v>9.1808526761371994</v>
      </c>
      <c r="K21" s="1">
        <f t="shared" si="3"/>
        <v>7.2930987732506392</v>
      </c>
      <c r="L21" s="1">
        <f t="shared" si="3"/>
        <v>9.1082874297247507</v>
      </c>
      <c r="M21" s="1">
        <f t="shared" si="3"/>
        <v>11.375260706294403</v>
      </c>
      <c r="N21" s="1">
        <f t="shared" si="3"/>
        <v>14.206463853334478</v>
      </c>
    </row>
    <row r="22" spans="1:14" x14ac:dyDescent="0.25">
      <c r="A22" s="2">
        <v>20</v>
      </c>
      <c r="B22" s="2">
        <v>3.7440000000000002</v>
      </c>
      <c r="C22" s="2">
        <v>7.02</v>
      </c>
      <c r="D22" s="2">
        <v>8.6620000000000008</v>
      </c>
      <c r="F22" s="1">
        <f t="shared" si="2"/>
        <v>4.8625706120174339</v>
      </c>
      <c r="G22" s="1">
        <f t="shared" si="2"/>
        <v>6.5208191203301107</v>
      </c>
      <c r="H22" s="1">
        <f t="shared" si="2"/>
        <v>8.744568540552498</v>
      </c>
      <c r="I22" s="1">
        <f t="shared" si="2"/>
        <v>11.72666770069055</v>
      </c>
      <c r="K22" s="1">
        <f t="shared" si="3"/>
        <v>7.539347250036716</v>
      </c>
      <c r="L22" s="1">
        <f t="shared" si="3"/>
        <v>10.110438207590475</v>
      </c>
      <c r="M22" s="1">
        <f t="shared" si="3"/>
        <v>13.558330364609148</v>
      </c>
      <c r="N22" s="1">
        <f t="shared" si="3"/>
        <v>18.18203311285481</v>
      </c>
    </row>
    <row r="23" spans="1:14" x14ac:dyDescent="0.25">
      <c r="A23" s="2">
        <v>21</v>
      </c>
      <c r="B23" s="2">
        <v>5.2750000000000004</v>
      </c>
      <c r="C23" s="2">
        <v>10.118</v>
      </c>
      <c r="D23" s="2">
        <v>12.247999999999999</v>
      </c>
      <c r="F23" s="1">
        <f t="shared" si="2"/>
        <v>5.5280577484903057</v>
      </c>
      <c r="G23" s="1">
        <f t="shared" si="2"/>
        <v>6.8080399912065506</v>
      </c>
      <c r="H23" s="1">
        <f t="shared" si="2"/>
        <v>8.3843929695787942</v>
      </c>
      <c r="I23" s="1">
        <f t="shared" si="2"/>
        <v>10.325739208218687</v>
      </c>
      <c r="K23" s="1">
        <f t="shared" si="3"/>
        <v>8.2782202707564654</v>
      </c>
      <c r="L23" s="1">
        <f t="shared" si="3"/>
        <v>10.194982980182877</v>
      </c>
      <c r="M23" s="1">
        <f t="shared" si="3"/>
        <v>12.555558388967663</v>
      </c>
      <c r="N23" s="1">
        <f t="shared" si="3"/>
        <v>15.46270815411882</v>
      </c>
    </row>
    <row r="24" spans="1:14" x14ac:dyDescent="0.25">
      <c r="A24" s="2">
        <v>22</v>
      </c>
      <c r="B24" s="2">
        <v>3.0449999999999999</v>
      </c>
      <c r="C24" s="2">
        <v>4.1689999999999996</v>
      </c>
      <c r="D24" s="2">
        <v>6.944</v>
      </c>
      <c r="F24" s="1">
        <f t="shared" si="2"/>
        <v>2.7410402669724863</v>
      </c>
      <c r="G24" s="1">
        <f t="shared" si="2"/>
        <v>3.9319273316845758</v>
      </c>
      <c r="H24" s="1">
        <f t="shared" si="2"/>
        <v>5.640213581657453</v>
      </c>
      <c r="I24" s="1">
        <f t="shared" si="2"/>
        <v>8.0906910436424084</v>
      </c>
      <c r="K24" s="1">
        <f t="shared" si="3"/>
        <v>6.8186912668707595</v>
      </c>
      <c r="L24" s="1">
        <f t="shared" si="3"/>
        <v>9.7811764685021245</v>
      </c>
      <c r="M24" s="1">
        <f t="shared" si="3"/>
        <v>14.030758889584588</v>
      </c>
      <c r="N24" s="1">
        <f t="shared" si="3"/>
        <v>20.126637695537259</v>
      </c>
    </row>
    <row r="25" spans="1:14" x14ac:dyDescent="0.25">
      <c r="A25" s="2">
        <v>23</v>
      </c>
      <c r="B25" s="2">
        <v>17.434000000000001</v>
      </c>
      <c r="C25" s="2">
        <v>43.624000000000002</v>
      </c>
      <c r="D25" s="2">
        <v>44.584000000000003</v>
      </c>
      <c r="F25" s="1">
        <f t="shared" si="2"/>
        <v>11.464112509187</v>
      </c>
      <c r="G25" s="1">
        <f t="shared" si="2"/>
        <v>12.209776803513408</v>
      </c>
      <c r="H25" s="1">
        <f t="shared" si="2"/>
        <v>13.003941602295592</v>
      </c>
      <c r="I25" s="1">
        <f t="shared" si="2"/>
        <v>13.849761540870615</v>
      </c>
      <c r="K25" s="1">
        <f t="shared" si="3"/>
        <v>12.113085571986666</v>
      </c>
      <c r="L25" s="1">
        <f t="shared" si="3"/>
        <v>12.900961249053919</v>
      </c>
      <c r="M25" s="1">
        <f t="shared" si="3"/>
        <v>13.740083000362549</v>
      </c>
      <c r="N25" s="1">
        <f t="shared" si="3"/>
        <v>14.633784042308992</v>
      </c>
    </row>
    <row r="26" spans="1:14" x14ac:dyDescent="0.25">
      <c r="A26" s="2">
        <v>24</v>
      </c>
      <c r="B26" s="2">
        <v>8.3049999999999997</v>
      </c>
      <c r="C26" s="2">
        <v>17.984999999999999</v>
      </c>
      <c r="D26" s="2">
        <v>21.021000000000001</v>
      </c>
      <c r="F26" s="1">
        <f t="shared" si="2"/>
        <v>7.6390990914581129</v>
      </c>
      <c r="G26" s="1">
        <f t="shared" si="2"/>
        <v>8.7195088684327597</v>
      </c>
      <c r="H26" s="1">
        <f t="shared" si="2"/>
        <v>9.9527226962787463</v>
      </c>
      <c r="I26" s="1">
        <f t="shared" si="2"/>
        <v>11.360351891794851</v>
      </c>
      <c r="K26" s="1">
        <f t="shared" si="3"/>
        <v>11.010425428363266</v>
      </c>
      <c r="L26" s="1">
        <f t="shared" si="3"/>
        <v>12.567647181744565</v>
      </c>
      <c r="M26" s="1">
        <f t="shared" si="3"/>
        <v>14.345109252358046</v>
      </c>
      <c r="N26" s="1">
        <f t="shared" si="3"/>
        <v>16.373960574020728</v>
      </c>
    </row>
    <row r="27" spans="1:14" x14ac:dyDescent="0.25">
      <c r="A27" s="2">
        <v>25</v>
      </c>
      <c r="B27" s="2">
        <v>11.003</v>
      </c>
      <c r="C27" s="2">
        <v>28.189</v>
      </c>
      <c r="D27" s="2">
        <v>30.053999999999998</v>
      </c>
      <c r="F27" s="1">
        <f t="shared" si="2"/>
        <v>11.729312374384266</v>
      </c>
      <c r="G27" s="1">
        <f t="shared" si="2"/>
        <v>12.960906744981703</v>
      </c>
      <c r="H27" s="1">
        <f t="shared" si="2"/>
        <v>14.321820264500435</v>
      </c>
      <c r="I27" s="1">
        <f t="shared" si="2"/>
        <v>15.825631626280538</v>
      </c>
      <c r="K27" s="1">
        <f t="shared" si="3"/>
        <v>13.895850457362304</v>
      </c>
      <c r="L27" s="1">
        <f t="shared" si="3"/>
        <v>15.3549343875786</v>
      </c>
      <c r="M27" s="1">
        <f t="shared" si="3"/>
        <v>16.967224191875644</v>
      </c>
      <c r="N27" s="1">
        <f t="shared" si="3"/>
        <v>18.748806703482654</v>
      </c>
    </row>
    <row r="28" spans="1:14" x14ac:dyDescent="0.25">
      <c r="A28" s="2">
        <v>26</v>
      </c>
      <c r="B28" s="2">
        <v>8.1780000000000008</v>
      </c>
      <c r="C28" s="2">
        <v>20.439</v>
      </c>
      <c r="D28" s="2">
        <v>22.097999999999999</v>
      </c>
      <c r="F28" s="1">
        <f t="shared" si="2"/>
        <v>10.64328096931478</v>
      </c>
      <c r="G28" s="1">
        <f t="shared" si="2"/>
        <v>12.17355923872735</v>
      </c>
      <c r="H28" s="1">
        <f t="shared" si="2"/>
        <v>13.923859096274981</v>
      </c>
      <c r="I28" s="1">
        <f t="shared" si="2"/>
        <v>15.925814984015105</v>
      </c>
      <c r="K28" s="1">
        <f t="shared" si="3"/>
        <v>13.036982592574329</v>
      </c>
      <c r="L28" s="1">
        <f t="shared" si="3"/>
        <v>14.911424432233</v>
      </c>
      <c r="M28" s="1">
        <f t="shared" si="3"/>
        <v>17.055371288509864</v>
      </c>
      <c r="N28" s="1">
        <f t="shared" si="3"/>
        <v>19.507572271911123</v>
      </c>
    </row>
    <row r="29" spans="1:14" x14ac:dyDescent="0.25">
      <c r="A29" s="2">
        <v>27</v>
      </c>
      <c r="B29" s="2">
        <v>6.7640000000000002</v>
      </c>
      <c r="C29" s="2">
        <v>17.154</v>
      </c>
      <c r="D29" s="2">
        <v>19.428999999999998</v>
      </c>
      <c r="F29" s="1">
        <f t="shared" si="2"/>
        <v>10.736539446222434</v>
      </c>
      <c r="G29" s="1">
        <f t="shared" si="2"/>
        <v>12.629979703966175</v>
      </c>
      <c r="H29" s="1">
        <f t="shared" si="2"/>
        <v>14.857337238091375</v>
      </c>
      <c r="I29" s="1">
        <f t="shared" si="2"/>
        <v>17.477499962811322</v>
      </c>
      <c r="K29" s="1">
        <f t="shared" si="3"/>
        <v>15.029159332474178</v>
      </c>
      <c r="L29" s="1">
        <f t="shared" si="3"/>
        <v>17.679623708140777</v>
      </c>
      <c r="M29" s="1">
        <f t="shared" si="3"/>
        <v>20.797510196466629</v>
      </c>
      <c r="N29" s="1">
        <f t="shared" si="3"/>
        <v>24.465250930254076</v>
      </c>
    </row>
    <row r="30" spans="1:14" x14ac:dyDescent="0.25">
      <c r="A30" s="2">
        <v>28</v>
      </c>
      <c r="B30" s="2">
        <v>13.061999999999999</v>
      </c>
      <c r="C30" s="2">
        <v>35.164999999999999</v>
      </c>
      <c r="D30" s="2">
        <v>37.098999999999997</v>
      </c>
      <c r="F30" s="1">
        <f t="shared" si="2"/>
        <v>13.572598661672183</v>
      </c>
      <c r="G30" s="1">
        <f t="shared" si="2"/>
        <v>14.763537603258372</v>
      </c>
      <c r="H30" s="1">
        <f t="shared" si="2"/>
        <v>16.0589764713466</v>
      </c>
      <c r="I30" s="1">
        <f t="shared" si="2"/>
        <v>17.468084698774792</v>
      </c>
      <c r="K30" s="1">
        <f t="shared" si="3"/>
        <v>15.738596003776982</v>
      </c>
      <c r="L30" s="1">
        <f t="shared" si="3"/>
        <v>17.11959218100289</v>
      </c>
      <c r="M30" s="1">
        <f t="shared" si="3"/>
        <v>18.621765014714224</v>
      </c>
      <c r="N30" s="1">
        <f t="shared" si="3"/>
        <v>20.255747251271302</v>
      </c>
    </row>
    <row r="31" spans="1:14" x14ac:dyDescent="0.25">
      <c r="A31" s="2">
        <v>29</v>
      </c>
      <c r="B31" s="2">
        <v>11.159000000000001</v>
      </c>
      <c r="C31" s="2">
        <v>31.145</v>
      </c>
      <c r="D31" s="2">
        <v>33.158999999999999</v>
      </c>
      <c r="F31" s="1">
        <f t="shared" si="2"/>
        <v>14.769583803974825</v>
      </c>
      <c r="G31" s="1">
        <f t="shared" si="2"/>
        <v>16.297646335307803</v>
      </c>
      <c r="H31" s="1">
        <f t="shared" si="2"/>
        <v>17.983802360042766</v>
      </c>
      <c r="I31" s="1">
        <f t="shared" si="2"/>
        <v>19.844408245896044</v>
      </c>
      <c r="K31" s="1">
        <f t="shared" si="3"/>
        <v>17.690929307651142</v>
      </c>
      <c r="L31" s="1">
        <f t="shared" si="3"/>
        <v>19.521234519921716</v>
      </c>
      <c r="M31" s="1">
        <f t="shared" si="3"/>
        <v>21.540903281828761</v>
      </c>
      <c r="N31" s="1">
        <f t="shared" si="3"/>
        <v>23.76952716405161</v>
      </c>
    </row>
    <row r="32" spans="1:14" x14ac:dyDescent="0.25">
      <c r="A32" s="2">
        <v>30</v>
      </c>
      <c r="B32" s="2">
        <v>5.0110000000000001</v>
      </c>
      <c r="C32" s="2">
        <v>13.172000000000001</v>
      </c>
      <c r="D32" s="2">
        <v>14.698</v>
      </c>
      <c r="F32" s="1">
        <f t="shared" si="2"/>
        <v>11.127025880120089</v>
      </c>
      <c r="G32" s="1">
        <f t="shared" si="2"/>
        <v>13.854596329254505</v>
      </c>
      <c r="H32" s="1">
        <f t="shared" si="2"/>
        <v>17.250776758732659</v>
      </c>
      <c r="I32" s="1">
        <f t="shared" si="2"/>
        <v>21.479463688975184</v>
      </c>
      <c r="K32" s="1">
        <f t="shared" si="3"/>
        <v>15.088108952228175</v>
      </c>
      <c r="L32" s="1">
        <f t="shared" si="3"/>
        <v>18.786660618666279</v>
      </c>
      <c r="M32" s="1">
        <f t="shared" si="3"/>
        <v>23.39183911770634</v>
      </c>
      <c r="N32" s="1">
        <f t="shared" si="3"/>
        <v>29.125886096275401</v>
      </c>
    </row>
    <row r="33" spans="1:14" x14ac:dyDescent="0.25">
      <c r="A33" s="2">
        <v>31</v>
      </c>
      <c r="B33" s="2">
        <v>11.872</v>
      </c>
      <c r="C33" s="2">
        <v>33.808</v>
      </c>
      <c r="D33" s="2">
        <v>35.351999999999997</v>
      </c>
      <c r="F33" s="1">
        <f t="shared" si="2"/>
        <v>15.723726251124512</v>
      </c>
      <c r="G33" s="1">
        <f t="shared" si="2"/>
        <v>17.248219053614761</v>
      </c>
      <c r="H33" s="1">
        <f t="shared" si="2"/>
        <v>18.920518951428772</v>
      </c>
      <c r="I33" s="1">
        <f t="shared" si="2"/>
        <v>20.754956571377214</v>
      </c>
      <c r="K33" s="1">
        <f t="shared" si="3"/>
        <v>17.907591089178652</v>
      </c>
      <c r="L33" s="1">
        <f t="shared" si="3"/>
        <v>19.643820357570995</v>
      </c>
      <c r="M33" s="1">
        <f t="shared" si="3"/>
        <v>21.548385615846644</v>
      </c>
      <c r="N33" s="1">
        <f t="shared" si="3"/>
        <v>23.637607868383228</v>
      </c>
    </row>
    <row r="34" spans="1:14" x14ac:dyDescent="0.25">
      <c r="A34" s="2">
        <v>32</v>
      </c>
      <c r="B34" s="2">
        <v>5.6420000000000003</v>
      </c>
      <c r="C34" s="2">
        <v>15.526999999999999</v>
      </c>
      <c r="D34" s="2">
        <v>17.064</v>
      </c>
      <c r="F34" s="1">
        <f t="shared" si="2"/>
        <v>12.901168919615108</v>
      </c>
      <c r="G34" s="1">
        <f t="shared" si="2"/>
        <v>15.674548531661859</v>
      </c>
      <c r="H34" s="1">
        <f t="shared" si="2"/>
        <v>19.044124854289006</v>
      </c>
      <c r="I34" s="1">
        <f t="shared" si="2"/>
        <v>23.138063002781507</v>
      </c>
      <c r="K34" s="1">
        <f t="shared" si="3"/>
        <v>16.941039457110715</v>
      </c>
      <c r="L34" s="1">
        <f t="shared" si="3"/>
        <v>20.582874838848525</v>
      </c>
      <c r="M34" s="1">
        <f t="shared" si="3"/>
        <v>25.007599899891733</v>
      </c>
      <c r="N34" s="1">
        <f t="shared" si="3"/>
        <v>30.383513364843964</v>
      </c>
    </row>
    <row r="35" spans="1:14" x14ac:dyDescent="0.25">
      <c r="A35" s="2">
        <v>33</v>
      </c>
      <c r="B35" s="2">
        <v>17.539000000000001</v>
      </c>
      <c r="C35" s="2">
        <v>50.36</v>
      </c>
      <c r="D35" s="2">
        <v>53.097999999999999</v>
      </c>
      <c r="F35" s="1">
        <f t="shared" ref="F35:I56" si="4">EXP((LN(F$2/(1-F$2))+$C35)/$B35)</f>
        <v>16.587959537261799</v>
      </c>
      <c r="G35" s="1">
        <f t="shared" si="4"/>
        <v>17.6602323926009</v>
      </c>
      <c r="H35" s="1">
        <f t="shared" si="4"/>
        <v>18.801818720384528</v>
      </c>
      <c r="I35" s="1">
        <f t="shared" si="4"/>
        <v>20.017199056922461</v>
      </c>
      <c r="K35" s="1">
        <f t="shared" si="3"/>
        <v>19.390559915838008</v>
      </c>
      <c r="L35" s="1">
        <f t="shared" si="3"/>
        <v>20.643997446890218</v>
      </c>
      <c r="M35" s="1">
        <f t="shared" si="3"/>
        <v>21.978459231551895</v>
      </c>
      <c r="N35" s="1">
        <f t="shared" si="3"/>
        <v>23.399182810195274</v>
      </c>
    </row>
    <row r="36" spans="1:14" x14ac:dyDescent="0.25">
      <c r="A36" s="2">
        <v>34</v>
      </c>
      <c r="B36" s="2">
        <v>14.092000000000001</v>
      </c>
      <c r="C36" s="2">
        <v>39.735999999999997</v>
      </c>
      <c r="D36" s="2">
        <v>42.652999999999999</v>
      </c>
      <c r="F36" s="1">
        <f t="shared" si="4"/>
        <v>15.51482303986128</v>
      </c>
      <c r="G36" s="1">
        <f t="shared" si="4"/>
        <v>16.772755772707669</v>
      </c>
      <c r="H36" s="1">
        <f t="shared" si="4"/>
        <v>18.132680952151791</v>
      </c>
      <c r="I36" s="1">
        <f t="shared" si="4"/>
        <v>19.602868065815194</v>
      </c>
      <c r="K36" s="1">
        <f t="shared" si="3"/>
        <v>19.082902359910172</v>
      </c>
      <c r="L36" s="1">
        <f t="shared" si="3"/>
        <v>20.630132866798192</v>
      </c>
      <c r="M36" s="1">
        <f t="shared" si="3"/>
        <v>22.302811913761246</v>
      </c>
      <c r="N36" s="1">
        <f t="shared" si="3"/>
        <v>24.111110794693101</v>
      </c>
    </row>
    <row r="37" spans="1:14" x14ac:dyDescent="0.25">
      <c r="A37" s="2">
        <v>35</v>
      </c>
      <c r="B37" s="2">
        <v>8.0370000000000008</v>
      </c>
      <c r="C37" s="2">
        <v>23.73</v>
      </c>
      <c r="D37" s="2">
        <v>25.266999999999999</v>
      </c>
      <c r="F37" s="1">
        <f t="shared" si="4"/>
        <v>16.708205177510003</v>
      </c>
      <c r="G37" s="1">
        <f t="shared" si="4"/>
        <v>19.15558372751849</v>
      </c>
      <c r="H37" s="1">
        <f t="shared" si="4"/>
        <v>21.961448524458152</v>
      </c>
      <c r="I37" s="1">
        <f t="shared" si="4"/>
        <v>25.178309789617934</v>
      </c>
      <c r="K37" s="1">
        <f t="shared" si="3"/>
        <v>20.229469742330188</v>
      </c>
      <c r="L37" s="1">
        <f t="shared" si="3"/>
        <v>23.192634833938364</v>
      </c>
      <c r="M37" s="1">
        <f t="shared" si="3"/>
        <v>26.58983737051982</v>
      </c>
      <c r="N37" s="1">
        <f t="shared" si="3"/>
        <v>30.484654134945135</v>
      </c>
    </row>
    <row r="38" spans="1:14" x14ac:dyDescent="0.25">
      <c r="A38" s="2">
        <v>36</v>
      </c>
      <c r="B38" s="2">
        <v>12.817</v>
      </c>
      <c r="C38" s="2">
        <v>38.521000000000001</v>
      </c>
      <c r="D38" s="2">
        <v>40.545999999999999</v>
      </c>
      <c r="F38" s="1">
        <f t="shared" si="4"/>
        <v>18.536583241206209</v>
      </c>
      <c r="G38" s="1">
        <f t="shared" si="4"/>
        <v>20.195534113005706</v>
      </c>
      <c r="H38" s="1">
        <f t="shared" si="4"/>
        <v>22.002954525239517</v>
      </c>
      <c r="I38" s="1">
        <f t="shared" si="4"/>
        <v>23.972131914450525</v>
      </c>
      <c r="K38" s="1">
        <f t="shared" si="3"/>
        <v>21.709273991274401</v>
      </c>
      <c r="L38" s="1">
        <f t="shared" si="3"/>
        <v>23.652168134457135</v>
      </c>
      <c r="M38" s="1">
        <f t="shared" si="3"/>
        <v>25.768943617620689</v>
      </c>
      <c r="N38" s="1">
        <f t="shared" si="3"/>
        <v>28.075162132841651</v>
      </c>
    </row>
    <row r="39" spans="1:14" x14ac:dyDescent="0.25">
      <c r="A39" s="2">
        <v>37</v>
      </c>
      <c r="B39" s="2">
        <v>10.901999999999999</v>
      </c>
      <c r="C39" s="2">
        <v>33.215000000000003</v>
      </c>
      <c r="D39" s="2">
        <v>34.936</v>
      </c>
      <c r="F39" s="1">
        <f t="shared" si="4"/>
        <v>19.028104166911021</v>
      </c>
      <c r="G39" s="1">
        <f t="shared" si="4"/>
        <v>21.0455404163046</v>
      </c>
      <c r="H39" s="1">
        <f t="shared" si="4"/>
        <v>23.276873383136017</v>
      </c>
      <c r="I39" s="1">
        <f t="shared" si="4"/>
        <v>25.744781258968658</v>
      </c>
      <c r="K39" s="1">
        <f t="shared" si="3"/>
        <v>22.281973668610458</v>
      </c>
      <c r="L39" s="1">
        <f t="shared" si="3"/>
        <v>24.644398269231377</v>
      </c>
      <c r="M39" s="1">
        <f t="shared" si="3"/>
        <v>27.257296641907839</v>
      </c>
      <c r="N39" s="1">
        <f t="shared" si="3"/>
        <v>30.147225024866984</v>
      </c>
    </row>
    <row r="40" spans="1:14" x14ac:dyDescent="0.25">
      <c r="A40" s="2">
        <v>38</v>
      </c>
      <c r="B40" s="2">
        <v>4.5620000000000003</v>
      </c>
      <c r="C40" s="2">
        <v>11.964</v>
      </c>
      <c r="D40" s="2">
        <v>14.166</v>
      </c>
      <c r="F40" s="1">
        <f t="shared" si="4"/>
        <v>10.823458379808152</v>
      </c>
      <c r="G40" s="1">
        <f t="shared" si="4"/>
        <v>13.770573719525361</v>
      </c>
      <c r="H40" s="1">
        <f t="shared" si="4"/>
        <v>17.520157967128785</v>
      </c>
      <c r="I40" s="1">
        <f t="shared" si="4"/>
        <v>22.290715074413498</v>
      </c>
      <c r="K40" s="1">
        <f t="shared" si="3"/>
        <v>17.538507367579655</v>
      </c>
      <c r="L40" s="1">
        <f t="shared" si="3"/>
        <v>22.314060826090156</v>
      </c>
      <c r="M40" s="1">
        <f t="shared" si="3"/>
        <v>28.389947908045098</v>
      </c>
      <c r="N40" s="1">
        <f t="shared" si="3"/>
        <v>36.120235958088436</v>
      </c>
    </row>
    <row r="41" spans="1:14" x14ac:dyDescent="0.25">
      <c r="A41" s="2">
        <v>39</v>
      </c>
      <c r="B41" s="2">
        <v>10.975</v>
      </c>
      <c r="C41" s="2">
        <v>34.450000000000003</v>
      </c>
      <c r="D41" s="2">
        <v>37.133000000000003</v>
      </c>
      <c r="F41" s="1">
        <f t="shared" si="4"/>
        <v>20.881233073651806</v>
      </c>
      <c r="G41" s="1">
        <f t="shared" si="4"/>
        <v>23.079670474633861</v>
      </c>
      <c r="H41" s="1">
        <f t="shared" si="4"/>
        <v>25.509565806715568</v>
      </c>
      <c r="I41" s="1">
        <f t="shared" si="4"/>
        <v>28.195287639065636</v>
      </c>
      <c r="K41" s="1">
        <f t="shared" si="3"/>
        <v>26.664031143563406</v>
      </c>
      <c r="L41" s="1">
        <f t="shared" si="3"/>
        <v>29.47129846921414</v>
      </c>
      <c r="M41" s="1">
        <f t="shared" si="3"/>
        <v>32.574123124333752</v>
      </c>
      <c r="N41" s="1">
        <f t="shared" si="3"/>
        <v>36.003622250565506</v>
      </c>
    </row>
    <row r="42" spans="1:14" x14ac:dyDescent="0.25">
      <c r="A42" s="2">
        <v>40</v>
      </c>
      <c r="B42" s="2">
        <v>9.1809999999999992</v>
      </c>
      <c r="C42" s="2">
        <v>27.024999999999999</v>
      </c>
      <c r="D42" s="2">
        <v>30.015999999999998</v>
      </c>
      <c r="F42" s="1">
        <f t="shared" si="4"/>
        <v>16.842704986837749</v>
      </c>
      <c r="G42" s="1">
        <f t="shared" si="4"/>
        <v>18.983669903006358</v>
      </c>
      <c r="H42" s="1">
        <f t="shared" si="4"/>
        <v>21.396784142923554</v>
      </c>
      <c r="I42" s="1">
        <f t="shared" si="4"/>
        <v>24.116642040133733</v>
      </c>
      <c r="K42" s="1">
        <f t="shared" si="3"/>
        <v>23.329044512264357</v>
      </c>
      <c r="L42" s="1">
        <f t="shared" si="3"/>
        <v>26.294522199341721</v>
      </c>
      <c r="M42" s="1">
        <f t="shared" si="3"/>
        <v>29.636957369951265</v>
      </c>
      <c r="N42" s="1">
        <f t="shared" si="3"/>
        <v>33.404267074695042</v>
      </c>
    </row>
    <row r="43" spans="1:14" x14ac:dyDescent="0.25">
      <c r="A43" s="2">
        <v>41</v>
      </c>
      <c r="B43" s="2">
        <v>7.0469999999999997</v>
      </c>
      <c r="C43" s="2">
        <v>20.663</v>
      </c>
      <c r="D43" s="2">
        <v>22.919</v>
      </c>
      <c r="F43" s="1">
        <f t="shared" si="4"/>
        <v>16.059038665370998</v>
      </c>
      <c r="G43" s="1">
        <f t="shared" si="4"/>
        <v>18.768308280054644</v>
      </c>
      <c r="H43" s="1">
        <f t="shared" si="4"/>
        <v>21.934650201368701</v>
      </c>
      <c r="I43" s="1">
        <f t="shared" si="4"/>
        <v>25.635175652336589</v>
      </c>
      <c r="K43" s="1">
        <f t="shared" si="3"/>
        <v>22.118360953504858</v>
      </c>
      <c r="L43" s="1">
        <f t="shared" si="3"/>
        <v>25.849879664344922</v>
      </c>
      <c r="M43" s="1">
        <f t="shared" si="3"/>
        <v>30.210931093211411</v>
      </c>
      <c r="N43" s="1">
        <f t="shared" si="3"/>
        <v>35.307721713601133</v>
      </c>
    </row>
    <row r="44" spans="1:14" x14ac:dyDescent="0.25">
      <c r="A44" s="2">
        <v>42</v>
      </c>
      <c r="B44" s="2">
        <v>12.368</v>
      </c>
      <c r="C44" s="2">
        <v>38.834000000000003</v>
      </c>
      <c r="D44" s="2">
        <v>41.17</v>
      </c>
      <c r="F44" s="1">
        <f t="shared" si="4"/>
        <v>21.13752941922446</v>
      </c>
      <c r="G44" s="1">
        <f t="shared" si="4"/>
        <v>23.101027618767571</v>
      </c>
      <c r="H44" s="1">
        <f t="shared" si="4"/>
        <v>25.246918240014548</v>
      </c>
      <c r="I44" s="1">
        <f t="shared" si="4"/>
        <v>27.592144000561355</v>
      </c>
      <c r="K44" s="1">
        <f t="shared" si="3"/>
        <v>25.53179711101016</v>
      </c>
      <c r="L44" s="1">
        <f t="shared" si="3"/>
        <v>27.903485715874929</v>
      </c>
      <c r="M44" s="1">
        <f t="shared" si="3"/>
        <v>30.495484188235068</v>
      </c>
      <c r="N44" s="1">
        <f t="shared" si="3"/>
        <v>33.328257456587664</v>
      </c>
    </row>
    <row r="45" spans="1:14" x14ac:dyDescent="0.25">
      <c r="A45" s="2">
        <v>43</v>
      </c>
      <c r="B45" s="2">
        <v>12.788</v>
      </c>
      <c r="C45" s="2">
        <v>40.164999999999999</v>
      </c>
      <c r="D45" s="2">
        <v>42.927999999999997</v>
      </c>
      <c r="F45" s="1">
        <f t="shared" si="4"/>
        <v>21.219605299974624</v>
      </c>
      <c r="G45" s="1">
        <f t="shared" si="4"/>
        <v>23.123170296637532</v>
      </c>
      <c r="H45" s="1">
        <f t="shared" si="4"/>
        <v>25.197500000998598</v>
      </c>
      <c r="I45" s="1">
        <f t="shared" si="4"/>
        <v>27.457913346451939</v>
      </c>
      <c r="K45" s="1">
        <f t="shared" si="3"/>
        <v>26.33733372047239</v>
      </c>
      <c r="L45" s="1">
        <f t="shared" si="3"/>
        <v>28.699999088983329</v>
      </c>
      <c r="M45" s="1">
        <f t="shared" si="3"/>
        <v>31.274614068749781</v>
      </c>
      <c r="N45" s="1">
        <f t="shared" si="3"/>
        <v>34.080192201981376</v>
      </c>
    </row>
    <row r="46" spans="1:14" x14ac:dyDescent="0.25">
      <c r="A46" s="2">
        <v>44</v>
      </c>
      <c r="B46" s="2">
        <v>11.292999999999999</v>
      </c>
      <c r="C46" s="2">
        <v>35.840000000000003</v>
      </c>
      <c r="D46" s="2">
        <v>38.545999999999999</v>
      </c>
      <c r="F46" s="1">
        <f t="shared" si="4"/>
        <v>21.67944989077402</v>
      </c>
      <c r="G46" s="1">
        <f t="shared" si="4"/>
        <v>23.894478142715432</v>
      </c>
      <c r="H46" s="1">
        <f t="shared" si="4"/>
        <v>26.335819801206277</v>
      </c>
      <c r="I46" s="1">
        <f t="shared" si="4"/>
        <v>29.026597712620696</v>
      </c>
      <c r="K46" s="1">
        <f t="shared" si="3"/>
        <v>27.549441532819294</v>
      </c>
      <c r="L46" s="1">
        <f t="shared" si="3"/>
        <v>30.36421735175611</v>
      </c>
      <c r="M46" s="1">
        <f t="shared" si="3"/>
        <v>33.46658386110429</v>
      </c>
      <c r="N46" s="1">
        <f t="shared" si="3"/>
        <v>36.885924717158943</v>
      </c>
    </row>
    <row r="47" spans="1:14" x14ac:dyDescent="0.25">
      <c r="A47" s="2">
        <v>45</v>
      </c>
      <c r="B47" s="2">
        <v>9.7240000000000002</v>
      </c>
      <c r="C47" s="2">
        <v>31.062999999999999</v>
      </c>
      <c r="D47" s="2">
        <v>33.472000000000001</v>
      </c>
      <c r="F47" s="1">
        <f t="shared" si="4"/>
        <v>21.790799412047985</v>
      </c>
      <c r="G47" s="1">
        <f t="shared" si="4"/>
        <v>24.397173792357236</v>
      </c>
      <c r="H47" s="1">
        <f t="shared" si="4"/>
        <v>27.315293844859518</v>
      </c>
      <c r="I47" s="1">
        <f t="shared" si="4"/>
        <v>30.582447138395775</v>
      </c>
      <c r="K47" s="1">
        <f t="shared" si="3"/>
        <v>27.916708818463537</v>
      </c>
      <c r="L47" s="1">
        <f t="shared" si="3"/>
        <v>31.255796718413048</v>
      </c>
      <c r="M47" s="1">
        <f t="shared" si="3"/>
        <v>34.994269376648091</v>
      </c>
      <c r="N47" s="1">
        <f t="shared" si="3"/>
        <v>39.179896780042377</v>
      </c>
    </row>
    <row r="48" spans="1:14" x14ac:dyDescent="0.25">
      <c r="A48" s="2">
        <v>46</v>
      </c>
      <c r="B48" s="2">
        <v>6.6710000000000003</v>
      </c>
      <c r="C48" s="2">
        <v>21.24</v>
      </c>
      <c r="D48" s="2">
        <v>23.991</v>
      </c>
      <c r="F48" s="1">
        <f t="shared" si="4"/>
        <v>20.475839846238394</v>
      </c>
      <c r="G48" s="1">
        <f t="shared" si="4"/>
        <v>24.141453984911205</v>
      </c>
      <c r="H48" s="1">
        <f t="shared" si="4"/>
        <v>28.463291610119377</v>
      </c>
      <c r="I48" s="1">
        <f t="shared" si="4"/>
        <v>33.558830789108796</v>
      </c>
      <c r="K48" s="1">
        <f t="shared" si="3"/>
        <v>30.926938454658004</v>
      </c>
      <c r="L48" s="1">
        <f t="shared" si="3"/>
        <v>36.463523215848376</v>
      </c>
      <c r="M48" s="1">
        <f t="shared" si="3"/>
        <v>42.991275300722826</v>
      </c>
      <c r="N48" s="1">
        <f t="shared" si="3"/>
        <v>50.687634901369705</v>
      </c>
    </row>
    <row r="49" spans="1:14" x14ac:dyDescent="0.25">
      <c r="A49" s="2">
        <v>47</v>
      </c>
      <c r="B49" s="2">
        <v>5.9169999999999998</v>
      </c>
      <c r="C49" s="2">
        <v>18.905999999999999</v>
      </c>
      <c r="D49" s="2">
        <v>21.613</v>
      </c>
      <c r="F49" s="1">
        <f t="shared" si="4"/>
        <v>20.277862637065631</v>
      </c>
      <c r="G49" s="1">
        <f t="shared" si="4"/>
        <v>24.415062817279942</v>
      </c>
      <c r="H49" s="1">
        <f t="shared" si="4"/>
        <v>29.396357152658236</v>
      </c>
      <c r="I49" s="1">
        <f t="shared" si="4"/>
        <v>35.393962338488649</v>
      </c>
      <c r="K49" s="1">
        <f t="shared" si="3"/>
        <v>32.041281968266397</v>
      </c>
      <c r="L49" s="1">
        <f t="shared" si="3"/>
        <v>38.578519146858504</v>
      </c>
      <c r="M49" s="1">
        <f t="shared" si="3"/>
        <v>46.449519124688557</v>
      </c>
      <c r="N49" s="1">
        <f t="shared" si="3"/>
        <v>55.926403465657629</v>
      </c>
    </row>
    <row r="50" spans="1:14" x14ac:dyDescent="0.25">
      <c r="A50" s="2">
        <v>48</v>
      </c>
      <c r="B50" s="2">
        <v>6.4020000000000001</v>
      </c>
      <c r="C50" s="2">
        <v>20.994</v>
      </c>
      <c r="D50" s="2">
        <v>23.481000000000002</v>
      </c>
      <c r="F50" s="1">
        <f t="shared" si="4"/>
        <v>22.369158979871486</v>
      </c>
      <c r="G50" s="1">
        <f t="shared" si="4"/>
        <v>26.556850117102787</v>
      </c>
      <c r="H50" s="1">
        <f t="shared" si="4"/>
        <v>31.528511589411327</v>
      </c>
      <c r="I50" s="1">
        <f t="shared" si="4"/>
        <v>37.430909112352545</v>
      </c>
      <c r="K50" s="1">
        <f t="shared" si="3"/>
        <v>32.988385048771363</v>
      </c>
      <c r="L50" s="1">
        <f t="shared" si="3"/>
        <v>39.164082929260367</v>
      </c>
      <c r="M50" s="1">
        <f t="shared" si="3"/>
        <v>46.495922410942903</v>
      </c>
      <c r="N50" s="1">
        <f t="shared" si="3"/>
        <v>55.200342741314152</v>
      </c>
    </row>
    <row r="51" spans="1:14" x14ac:dyDescent="0.25">
      <c r="A51" s="2">
        <v>49</v>
      </c>
      <c r="B51" s="2">
        <v>3.8109999999999999</v>
      </c>
      <c r="C51" s="2">
        <v>12.265000000000001</v>
      </c>
      <c r="D51" s="2">
        <v>13.47</v>
      </c>
      <c r="F51" s="1">
        <f t="shared" si="4"/>
        <v>18.72840552177486</v>
      </c>
      <c r="G51" s="1">
        <f t="shared" si="4"/>
        <v>24.9859933730087</v>
      </c>
      <c r="H51" s="1">
        <f t="shared" si="4"/>
        <v>33.334384185038232</v>
      </c>
      <c r="I51" s="1">
        <f t="shared" si="4"/>
        <v>44.472162959752048</v>
      </c>
      <c r="K51" s="1">
        <f t="shared" si="3"/>
        <v>25.693328315290447</v>
      </c>
      <c r="L51" s="1">
        <f t="shared" si="3"/>
        <v>34.278055879876369</v>
      </c>
      <c r="M51" s="1">
        <f t="shared" si="3"/>
        <v>45.731136911704724</v>
      </c>
      <c r="N51" s="1">
        <f t="shared" si="3"/>
        <v>61.010953788217755</v>
      </c>
    </row>
    <row r="52" spans="1:14" x14ac:dyDescent="0.25">
      <c r="A52" s="2">
        <v>50</v>
      </c>
      <c r="B52" s="2">
        <v>7.2249999999999996</v>
      </c>
      <c r="C52" s="2">
        <v>23.788</v>
      </c>
      <c r="D52" s="2">
        <v>26.959</v>
      </c>
      <c r="F52" s="1">
        <f t="shared" si="4"/>
        <v>23.113102932467161</v>
      </c>
      <c r="G52" s="1">
        <f t="shared" si="4"/>
        <v>26.908890864400828</v>
      </c>
      <c r="H52" s="1">
        <f t="shared" si="4"/>
        <v>31.328048409073702</v>
      </c>
      <c r="I52" s="1">
        <f t="shared" si="4"/>
        <v>36.472949482272092</v>
      </c>
      <c r="K52" s="1">
        <f t="shared" si="3"/>
        <v>35.848166310352717</v>
      </c>
      <c r="L52" s="1">
        <f t="shared" si="3"/>
        <v>41.735391295261444</v>
      </c>
      <c r="M52" s="1">
        <f t="shared" si="3"/>
        <v>48.589455635993069</v>
      </c>
      <c r="N52" s="1">
        <f t="shared" si="3"/>
        <v>56.569140140545286</v>
      </c>
    </row>
    <row r="53" spans="1:14" x14ac:dyDescent="0.25">
      <c r="A53" s="2">
        <v>51</v>
      </c>
      <c r="B53" s="2">
        <v>7.3940000000000001</v>
      </c>
      <c r="C53" s="2">
        <v>27.053999999999998</v>
      </c>
      <c r="D53" s="2">
        <v>28.815000000000001</v>
      </c>
      <c r="F53" s="1">
        <f t="shared" si="4"/>
        <v>33.459342338583184</v>
      </c>
      <c r="G53" s="1">
        <f t="shared" si="4"/>
        <v>38.81910925126698</v>
      </c>
      <c r="H53" s="1">
        <f t="shared" si="4"/>
        <v>45.037443587888859</v>
      </c>
      <c r="I53" s="1">
        <f t="shared" si="4"/>
        <v>52.251877079484224</v>
      </c>
      <c r="K53" s="1">
        <f t="shared" si="3"/>
        <v>42.457225947134766</v>
      </c>
      <c r="L53" s="1">
        <f t="shared" si="3"/>
        <v>49.258340940162704</v>
      </c>
      <c r="M53" s="1">
        <f t="shared" si="3"/>
        <v>57.148909238641757</v>
      </c>
      <c r="N53" s="1">
        <f t="shared" si="3"/>
        <v>66.30344759548295</v>
      </c>
    </row>
    <row r="54" spans="1:14" x14ac:dyDescent="0.25">
      <c r="A54" s="2">
        <v>52</v>
      </c>
      <c r="B54" s="2">
        <v>8.8729999999999993</v>
      </c>
      <c r="C54" s="2">
        <v>30.984999999999999</v>
      </c>
      <c r="D54" s="2">
        <v>34.311</v>
      </c>
      <c r="F54" s="1">
        <f t="shared" si="4"/>
        <v>29.027374857946146</v>
      </c>
      <c r="G54" s="1">
        <f t="shared" si="4"/>
        <v>32.853377238115883</v>
      </c>
      <c r="H54" s="1">
        <f t="shared" si="4"/>
        <v>37.183672351772586</v>
      </c>
      <c r="I54" s="1">
        <f t="shared" si="4"/>
        <v>42.084729358048492</v>
      </c>
      <c r="K54" s="1">
        <f t="shared" si="3"/>
        <v>42.228036853581216</v>
      </c>
      <c r="L54" s="1">
        <f t="shared" si="3"/>
        <v>47.79397487940544</v>
      </c>
      <c r="M54" s="1">
        <f t="shared" si="3"/>
        <v>54.093540807818009</v>
      </c>
      <c r="N54" s="1">
        <f t="shared" si="3"/>
        <v>61.223431708919144</v>
      </c>
    </row>
    <row r="55" spans="1:14" x14ac:dyDescent="0.25">
      <c r="A55" s="2">
        <v>53</v>
      </c>
      <c r="B55" s="2">
        <v>7.5549999999999997</v>
      </c>
      <c r="C55" s="2">
        <v>27.088000000000001</v>
      </c>
      <c r="D55" s="2">
        <v>29.588000000000001</v>
      </c>
      <c r="F55" s="1">
        <f t="shared" si="4"/>
        <v>31.187733048280609</v>
      </c>
      <c r="G55" s="1">
        <f t="shared" si="4"/>
        <v>36.069228506107898</v>
      </c>
      <c r="H55" s="1">
        <f t="shared" si="4"/>
        <v>41.714774299620068</v>
      </c>
      <c r="I55" s="1">
        <f t="shared" si="4"/>
        <v>48.243959378659092</v>
      </c>
      <c r="K55" s="1">
        <f t="shared" si="3"/>
        <v>43.420493507518962</v>
      </c>
      <c r="L55" s="1">
        <f t="shared" si="3"/>
        <v>50.216657291063314</v>
      </c>
      <c r="M55" s="1">
        <f t="shared" si="3"/>
        <v>58.076554773644517</v>
      </c>
      <c r="N55" s="1">
        <f t="shared" si="3"/>
        <v>67.166681263278335</v>
      </c>
    </row>
    <row r="56" spans="1:14" x14ac:dyDescent="0.25">
      <c r="A56" s="2">
        <v>54</v>
      </c>
      <c r="B56" s="2">
        <v>5.6559999999999997</v>
      </c>
      <c r="C56" s="2">
        <v>20.614999999999998</v>
      </c>
      <c r="D56" s="2">
        <v>22.257000000000001</v>
      </c>
      <c r="F56" s="1">
        <f t="shared" si="4"/>
        <v>31.518150876544379</v>
      </c>
      <c r="G56" s="1">
        <f t="shared" si="4"/>
        <v>38.275192854978137</v>
      </c>
      <c r="H56" s="1">
        <f t="shared" si="4"/>
        <v>46.480848252300447</v>
      </c>
      <c r="I56" s="1">
        <f t="shared" si="4"/>
        <v>56.445679122747656</v>
      </c>
      <c r="K56" s="1">
        <f t="shared" si="3"/>
        <v>42.134832426690487</v>
      </c>
      <c r="L56" s="1">
        <f t="shared" si="3"/>
        <v>51.167939494951177</v>
      </c>
      <c r="M56" s="1">
        <f t="shared" si="3"/>
        <v>62.13761587195728</v>
      </c>
      <c r="N56" s="1">
        <f t="shared" si="3"/>
        <v>75.459034394611393</v>
      </c>
    </row>
  </sheetData>
  <sheetProtection algorithmName="SHA-512" hashValue="ujykAdQVCIFFQnzjvP0pTFcyemzBpgPA2ve67EPHon21QEGDUfSMMux0qzfEVefuuz7g+ZXxH002NDdPFRIAKQ==" saltValue="znB58aN5sIuDnk5jfys3gw==" spinCount="100000" sheet="1" objects="1" scenarios="1"/>
  <mergeCells count="4">
    <mergeCell ref="A1:A2"/>
    <mergeCell ref="B1:D1"/>
    <mergeCell ref="F1:I1"/>
    <mergeCell ref="K1:N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7928bf-a193-4a81-b101-c18a1b5af782">
      <Terms xmlns="http://schemas.microsoft.com/office/infopath/2007/PartnerControls"/>
    </lcf76f155ced4ddcb4097134ff3c332f>
    <Tags xmlns="6d7928bf-a193-4a81-b101-c18a1b5af782" xsi:nil="true"/>
    <Dates xmlns="6d7928bf-a193-4a81-b101-c18a1b5af782" xsi:nil="true"/>
    <TaxCatchAll xmlns="e937a3b4-ced8-470d-8e43-93041006c3f9" xsi:nil="true"/>
    <SharedWithUsers xmlns="e937a3b4-ced8-470d-8e43-93041006c3f9">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DDB80B2FD2034BBCF8A2C86D4B2DBA" ma:contentTypeVersion="30" ma:contentTypeDescription="Create a new document." ma:contentTypeScope="" ma:versionID="2cc78c40ce0ca2d80ff4c31d756e63cb">
  <xsd:schema xmlns:xsd="http://www.w3.org/2001/XMLSchema" xmlns:xs="http://www.w3.org/2001/XMLSchema" xmlns:p="http://schemas.microsoft.com/office/2006/metadata/properties" xmlns:ns2="6d7928bf-a193-4a81-b101-c18a1b5af782" xmlns:ns3="e937a3b4-ced8-470d-8e43-93041006c3f9" targetNamespace="http://schemas.microsoft.com/office/2006/metadata/properties" ma:root="true" ma:fieldsID="fac9f5655cc11ad14662cfab40e9939d" ns2:_="" ns3:_="">
    <xsd:import namespace="6d7928bf-a193-4a81-b101-c18a1b5af782"/>
    <xsd:import namespace="e937a3b4-ced8-470d-8e43-93041006c3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Location" minOccurs="0"/>
                <xsd:element ref="ns2:MediaServiceBillingMetadata" minOccurs="0"/>
                <xsd:element ref="ns2:Tags" minOccurs="0"/>
                <xsd:element ref="ns2:Da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7928bf-a193-4a81-b101-c18a1b5af7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fddfc6a-7a00-4d61-babe-e7a88612b42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hidden="true" ma:internalName="MediaServiceOCR" ma:readOnly="true">
      <xsd:simpleType>
        <xsd:restriction base="dms:Note"/>
      </xsd:simpleType>
    </xsd:element>
    <xsd:element name="MediaServiceLocation" ma:index="22" nillable="true" ma:displayName="Location" ma:hidden="true"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Tags" ma:index="24"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Cohort 3 Prep"/>
                        <xsd:enumeration value="TEST"/>
                        <xsd:enumeration value="Choice 3"/>
                      </xsd:restriction>
                    </xsd:simpleType>
                  </xsd:union>
                </xsd:simpleType>
              </xsd:element>
            </xsd:sequence>
          </xsd:extension>
        </xsd:complexContent>
      </xsd:complexType>
    </xsd:element>
    <xsd:element name="Dates" ma:index="25" nillable="true" ma:displayName="Dates" ma:internalName="Dates">
      <xsd:simpleType>
        <xsd:restriction base="dms:Choice">
          <xsd:enumeration value="Choice 1"/>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e937a3b4-ced8-470d-8e43-93041006c3f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87e2f7-58d9-430b-a36c-9283b0ef4bda}" ma:internalName="TaxCatchAll" ma:readOnly="false" ma:showField="CatchAllData" ma:web="e937a3b4-ced8-470d-8e43-93041006c3f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660405-1316-438A-8EF5-5C62EBCFB3CA}">
  <ds:schemaRefs>
    <ds:schemaRef ds:uri="http://schemas.microsoft.com/office/2006/metadata/properties"/>
    <ds:schemaRef ds:uri="http://schemas.microsoft.com/office/infopath/2007/PartnerControls"/>
    <ds:schemaRef ds:uri="6d7928bf-a193-4a81-b101-c18a1b5af782"/>
    <ds:schemaRef ds:uri="e937a3b4-ced8-470d-8e43-93041006c3f9"/>
  </ds:schemaRefs>
</ds:datastoreItem>
</file>

<file path=customXml/itemProps2.xml><?xml version="1.0" encoding="utf-8"?>
<ds:datastoreItem xmlns:ds="http://schemas.openxmlformats.org/officeDocument/2006/customXml" ds:itemID="{1DFF4FE3-DA08-4775-A64F-1710BE368C1A}">
  <ds:schemaRefs>
    <ds:schemaRef ds:uri="http://schemas.microsoft.com/sharepoint/v3/contenttype/forms"/>
  </ds:schemaRefs>
</ds:datastoreItem>
</file>

<file path=customXml/itemProps3.xml><?xml version="1.0" encoding="utf-8"?>
<ds:datastoreItem xmlns:ds="http://schemas.openxmlformats.org/officeDocument/2006/customXml" ds:itemID="{D803563C-DD99-46A2-948D-58C3E24B4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7928bf-a193-4a81-b101-c18a1b5af782"/>
    <ds:schemaRef ds:uri="e937a3b4-ced8-470d-8e43-93041006c3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ff12a0c-2791-49e2-8d6b-96e5d775c32f}" enabled="0" method="" siteId="{7ff12a0c-2791-49e2-8d6b-96e5d775c32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Cover</vt:lpstr>
      <vt:lpstr>Instructions</vt:lpstr>
      <vt:lpstr>Dashboard</vt:lpstr>
      <vt:lpstr>dataToDisplay</vt:lpstr>
      <vt:lpstr>MS-full</vt:lpstr>
      <vt:lpstr>MS</vt:lpstr>
      <vt:lpstr>pub_exp</vt:lpstr>
      <vt:lpstr>update_exp</vt:lpstr>
      <vt:lpstr>Updated IRT parameters</vt:lpstr>
      <vt:lpstr>SESAW_exp</vt:lpstr>
      <vt:lpstr>MN_exp</vt:lpstr>
      <vt:lpstr>RI_exp</vt:lpstr>
      <vt:lpstr>MN_Pr</vt:lpstr>
      <vt:lpstr>MN_LB</vt:lpstr>
      <vt:lpstr>MN_UB</vt:lpstr>
      <vt:lpstr>SESAW_Pr</vt:lpstr>
      <vt:lpstr>SESAW_LB</vt:lpstr>
      <vt:lpstr>SESAW_UB</vt:lpstr>
      <vt:lpstr>RI_Pr</vt:lpstr>
      <vt:lpstr>RI_LB</vt:lpstr>
      <vt:lpstr>RI_UB</vt:lpstr>
    </vt:vector>
  </TitlesOfParts>
  <Company>UMass Boston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 S</dc:creator>
  <cp:lastModifiedBy>Bobo,Peggie</cp:lastModifiedBy>
  <cp:lastPrinted>2018-05-25T17:22:02Z</cp:lastPrinted>
  <dcterms:created xsi:type="dcterms:W3CDTF">2017-12-04T19:43:49Z</dcterms:created>
  <dcterms:modified xsi:type="dcterms:W3CDTF">2026-05-01T15:43:40Z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0x010100EDDDB80B2FD2034BBCF8A2C86D4B2DBA</vt:lpwstr>
  </property>
  <property fmtid="{D5CDD505-2E9C-101B-9397-08002B2CF9AE}" pid="3" name="Order">
    <vt:r8>1071000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